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АКТУАЛЬНЫЕ ДОКУМЕНТЫ ЛЮБЧЕНКО\ПРОЕКТЫ\2022 год\Независимая оценка\Независимая оценка\Независимая оценка 2022\ИТОГИ 2022\"/>
    </mc:Choice>
  </mc:AlternateContent>
  <bookViews>
    <workbookView xWindow="0" yWindow="0" windowWidth="21525" windowHeight="8130"/>
  </bookViews>
  <sheets>
    <sheet name="Сведения о независимой оценке  " sheetId="2" r:id="rId1"/>
    <sheet name="Лист1" sheetId="3" r:id="rId2"/>
  </sheets>
  <definedNames>
    <definedName name="_xlnm._FilterDatabase" localSheetId="0" hidden="1">'Сведения о независимой оценке  '!$A$7:$AB$66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6" i="3" l="1"/>
  <c r="F56" i="3"/>
  <c r="U13" i="2" l="1"/>
  <c r="P35" i="2" l="1"/>
  <c r="P15" i="2"/>
  <c r="P64" i="2"/>
  <c r="P58" i="2"/>
  <c r="P53" i="2"/>
  <c r="P49" i="2"/>
  <c r="P48" i="2"/>
  <c r="P47" i="2"/>
  <c r="P46" i="2"/>
  <c r="P37" i="2"/>
  <c r="P31" i="2"/>
  <c r="P20" i="2"/>
  <c r="P19" i="2"/>
  <c r="P16" i="2"/>
  <c r="P1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13" i="2"/>
  <c r="L55" i="2"/>
  <c r="E55" i="2" s="1"/>
  <c r="L56" i="2"/>
  <c r="L57" i="2"/>
  <c r="E57" i="2" s="1"/>
  <c r="L58" i="2"/>
  <c r="E58" i="2" s="1"/>
  <c r="L59" i="2"/>
  <c r="E59" i="2" s="1"/>
  <c r="L60" i="2"/>
  <c r="L61" i="2"/>
  <c r="E61" i="2" s="1"/>
  <c r="L62" i="2"/>
  <c r="E62" i="2" s="1"/>
  <c r="L63" i="2"/>
  <c r="E63" i="2" s="1"/>
  <c r="L64" i="2"/>
  <c r="L33" i="2"/>
  <c r="L34" i="2"/>
  <c r="E34" i="2" s="1"/>
  <c r="L35" i="2"/>
  <c r="E35" i="2" s="1"/>
  <c r="L36" i="2"/>
  <c r="L37" i="2"/>
  <c r="L38" i="2"/>
  <c r="E38" i="2" s="1"/>
  <c r="L39" i="2"/>
  <c r="E39" i="2" s="1"/>
  <c r="L40" i="2"/>
  <c r="L41" i="2"/>
  <c r="L42" i="2"/>
  <c r="E42" i="2" s="1"/>
  <c r="L43" i="2"/>
  <c r="E43" i="2" s="1"/>
  <c r="L44" i="2"/>
  <c r="L45" i="2"/>
  <c r="E45" i="2" s="1"/>
  <c r="L46" i="2"/>
  <c r="E46" i="2" s="1"/>
  <c r="L47" i="2"/>
  <c r="E47" i="2" s="1"/>
  <c r="L48" i="2"/>
  <c r="L49" i="2"/>
  <c r="E49" i="2" s="1"/>
  <c r="L50" i="2"/>
  <c r="E50" i="2" s="1"/>
  <c r="L51" i="2"/>
  <c r="E51" i="2" s="1"/>
  <c r="L52" i="2"/>
  <c r="L53" i="2"/>
  <c r="E53" i="2" s="1"/>
  <c r="L54" i="2"/>
  <c r="E54" i="2" s="1"/>
  <c r="L15" i="2"/>
  <c r="E15" i="2" s="1"/>
  <c r="L16" i="2"/>
  <c r="L17" i="2"/>
  <c r="L18" i="2"/>
  <c r="E18" i="2" s="1"/>
  <c r="L19" i="2"/>
  <c r="E19" i="2" s="1"/>
  <c r="L20" i="2"/>
  <c r="L21" i="2"/>
  <c r="L22" i="2"/>
  <c r="E22" i="2" s="1"/>
  <c r="L23" i="2"/>
  <c r="E23" i="2" s="1"/>
  <c r="L24" i="2"/>
  <c r="L25" i="2"/>
  <c r="L26" i="2"/>
  <c r="E26" i="2" s="1"/>
  <c r="L27" i="2"/>
  <c r="E27" i="2" s="1"/>
  <c r="L28" i="2"/>
  <c r="L29" i="2"/>
  <c r="L30" i="2"/>
  <c r="E30" i="2" s="1"/>
  <c r="L31" i="2"/>
  <c r="E31" i="2" s="1"/>
  <c r="L32" i="2"/>
  <c r="L14" i="2"/>
  <c r="E14" i="2" s="1"/>
  <c r="L13" i="2"/>
  <c r="Y13" i="2"/>
  <c r="U60" i="2"/>
  <c r="Y38" i="2"/>
  <c r="Y19" i="2"/>
  <c r="E29" i="2" l="1"/>
  <c r="E25" i="2"/>
  <c r="E21" i="2"/>
  <c r="E17" i="2"/>
  <c r="E41" i="2"/>
  <c r="E37" i="2"/>
  <c r="E33" i="2"/>
  <c r="E13" i="2"/>
  <c r="D13" i="2" s="1"/>
  <c r="E28" i="2"/>
  <c r="E24" i="2"/>
  <c r="E20" i="2"/>
  <c r="E16" i="2"/>
  <c r="E52" i="2"/>
  <c r="E48" i="2"/>
  <c r="E44" i="2"/>
  <c r="E40" i="2"/>
  <c r="E36" i="2"/>
  <c r="E64" i="2"/>
  <c r="E60" i="2"/>
  <c r="E56" i="2"/>
  <c r="E32" i="2"/>
  <c r="M13" i="2"/>
  <c r="Y51" i="2" l="1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U51" i="2"/>
  <c r="U52" i="2"/>
  <c r="U53" i="2"/>
  <c r="U54" i="2"/>
  <c r="U55" i="2"/>
  <c r="U56" i="2"/>
  <c r="U57" i="2"/>
  <c r="U58" i="2"/>
  <c r="U59" i="2"/>
  <c r="U61" i="2"/>
  <c r="U62" i="2"/>
  <c r="U63" i="2"/>
  <c r="U64" i="2"/>
  <c r="P51" i="2"/>
  <c r="P52" i="2"/>
  <c r="P54" i="2"/>
  <c r="P55" i="2"/>
  <c r="P56" i="2"/>
  <c r="P57" i="2"/>
  <c r="P59" i="2"/>
  <c r="P60" i="2"/>
  <c r="P61" i="2"/>
  <c r="P62" i="2"/>
  <c r="P63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D63" i="2" l="1"/>
  <c r="D64" i="2"/>
  <c r="D61" i="2"/>
  <c r="D60" i="2"/>
  <c r="D59" i="2"/>
  <c r="D57" i="2"/>
  <c r="D56" i="2"/>
  <c r="D55" i="2"/>
  <c r="D53" i="2"/>
  <c r="D52" i="2"/>
  <c r="D51" i="2"/>
  <c r="D62" i="2"/>
  <c r="D54" i="2"/>
  <c r="D58" i="2"/>
  <c r="Y45" i="2"/>
  <c r="Y46" i="2"/>
  <c r="Y47" i="2"/>
  <c r="Y48" i="2"/>
  <c r="Y49" i="2"/>
  <c r="Y50" i="2"/>
  <c r="Y14" i="2" l="1"/>
  <c r="Y15" i="2"/>
  <c r="Y16" i="2"/>
  <c r="Y17" i="2"/>
  <c r="Y18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9" i="2"/>
  <c r="Y40" i="2"/>
  <c r="Y41" i="2"/>
  <c r="Y42" i="2"/>
  <c r="Y43" i="2"/>
  <c r="Y44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P14" i="2"/>
  <c r="P17" i="2"/>
  <c r="P18" i="2"/>
  <c r="P21" i="2"/>
  <c r="P22" i="2"/>
  <c r="P23" i="2"/>
  <c r="P24" i="2"/>
  <c r="P25" i="2"/>
  <c r="P26" i="2"/>
  <c r="P27" i="2"/>
  <c r="P28" i="2"/>
  <c r="P29" i="2"/>
  <c r="P30" i="2"/>
  <c r="P32" i="2"/>
  <c r="P33" i="2"/>
  <c r="P34" i="2"/>
  <c r="P36" i="2"/>
  <c r="P38" i="2"/>
  <c r="P39" i="2"/>
  <c r="P40" i="2"/>
  <c r="P41" i="2"/>
  <c r="P42" i="2"/>
  <c r="P43" i="2"/>
  <c r="P44" i="2"/>
  <c r="P45" i="2"/>
  <c r="P50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D49" i="2" l="1"/>
  <c r="D45" i="2"/>
  <c r="D41" i="2"/>
  <c r="D37" i="2"/>
  <c r="D33" i="2"/>
  <c r="D29" i="2"/>
  <c r="D25" i="2"/>
  <c r="D21" i="2"/>
  <c r="D17" i="2"/>
  <c r="D48" i="2"/>
  <c r="D44" i="2"/>
  <c r="D40" i="2"/>
  <c r="D36" i="2"/>
  <c r="D32" i="2"/>
  <c r="D28" i="2"/>
  <c r="D24" i="2"/>
  <c r="D20" i="2"/>
  <c r="D16" i="2"/>
  <c r="D47" i="2"/>
  <c r="D43" i="2"/>
  <c r="D39" i="2"/>
  <c r="D35" i="2"/>
  <c r="D31" i="2"/>
  <c r="D27" i="2"/>
  <c r="D23" i="2"/>
  <c r="D19" i="2"/>
  <c r="D15" i="2"/>
  <c r="D50" i="2"/>
  <c r="D46" i="2"/>
  <c r="D42" i="2"/>
  <c r="D38" i="2"/>
  <c r="D34" i="2"/>
  <c r="D30" i="2"/>
  <c r="D26" i="2"/>
  <c r="D22" i="2"/>
  <c r="D18" i="2"/>
  <c r="D14" i="2"/>
  <c r="D65" i="2" l="1"/>
</calcChain>
</file>

<file path=xl/sharedStrings.xml><?xml version="1.0" encoding="utf-8"?>
<sst xmlns="http://schemas.openxmlformats.org/spreadsheetml/2006/main" count="156" uniqueCount="113">
  <si>
    <t>Количественные результаты независимой оценки качества оказания услуг организациями</t>
  </si>
  <si>
    <t>Публично-правовое образование</t>
  </si>
  <si>
    <t>14000000 - Белгородская область</t>
  </si>
  <si>
    <t>Сфера деятельности</t>
  </si>
  <si>
    <t>1 - Культура</t>
  </si>
  <si>
    <t>Период проведения независимой оценки</t>
  </si>
  <si>
    <t>Пожалуйста, вводите значения по показателям. Интегральные значения рассчитываются автоматически.</t>
  </si>
  <si>
    <t>№</t>
  </si>
  <si>
    <t>Учреждения</t>
  </si>
  <si>
    <t>Интегральное значение по совокупности общих и дополнительных критериев</t>
  </si>
  <si>
    <t>Интегральное значение в части показателей, характеризующих общий критерий оценки</t>
  </si>
  <si>
    <t>Показатели</t>
  </si>
  <si>
    <t>Общие критерии оценки</t>
  </si>
  <si>
    <t>1 - Открытость и доступность информации об организации культуры</t>
  </si>
  <si>
    <t>2 - Комфортность условий предоставления услуг</t>
  </si>
  <si>
    <t>3 - Доступность услуг для инвалидов</t>
  </si>
  <si>
    <t>4 - Доброжелательность, вежливость работников организации</t>
  </si>
  <si>
    <t>5 - Удовлетворенность условиями оказания услуг</t>
  </si>
  <si>
    <t xml:space="preserve">Шаблон сформирован </t>
  </si>
  <si>
    <t>1.1.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</si>
  <si>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</si>
  <si>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2.1. Обеспечение в организации социальной сферы комфортных условий предоставления услуг</t>
  </si>
  <si>
    <t xml:space="preserve">3.1. Оборудование территории, прилегающей к организации, и ее помещений с учетом доступности для инвалидов:
- оборудование входных групп пандусами/подъемными платформами;
- наличие выделенных стоянок для автотранспортных средств инвалидов;
- наличие адаптированных лифтов, поручней, расширенных дверных проемов;
- наличие сменных кресел-колясок;
- наличие специально оборудованных санитарно-гигиенических помещений в организации.
</t>
  </si>
  <si>
    <t xml:space="preserve">3.2. Обеспечение в организации условий доступности, позволяющих инвалидам получать услуги наравне с другими, включая:
- дублирование для инвалидов по слуху и зрению звуковой и зрительной информации;
- дублирование надписей, знаков и иной текстовой и графической информации знаками, выполненными рельефно-точечным шрифтом Брайля;
- возможность предоставления инвалидам по слуху (слуху и зрению) услуг сурдопереводчика (тифлосурдопереводчика);
- наличие альтернативной версии официального сайта организации в сети «Интернет» для инвалидов по зрению;
- помощь, оказываемая работниками организации, прошедшими необходимое обучение (инструктирование) (возможность сопровождения работниками организации);
- наличие возможности предоставления услуги в дистанционном режиме или на дому.
</t>
  </si>
  <si>
    <t>3.3. Доля получателей услуг, удовлетворенных доступностью услуг для инвалидов (в % от общего числа опрошенных получателей услуг – инвалидов).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</si>
  <si>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(работники справочной, кассиры и прочее) при непосредственном обращении в организацию (в % от общего числа опрошенных получателей услуг).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</si>
  <si>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(в % от общего числа опрошенных получателей услуг)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</si>
  <si>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 (подачи электронного обращения/жалоб/предложений, записи на получение услуги, получение консультации по оказываемым услугам и пр.)) (в % от общего числа опрошенных получателей услуг)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</si>
  <si>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</si>
  <si>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 Доля получателей услуг, удовлетворенных организационными условиями предоставления услуг</t>
  </si>
  <si>
    <t xml:space="preserve">5.3 Доля получателей услуг, удовлетворенных в целом условиями оказания услуг в организации социальной сферы
 </t>
  </si>
  <si>
    <t>Наименование муниципальных районов/городских округов</t>
  </si>
  <si>
    <t>Алексеевский городской округ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</si>
  <si>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</si>
  <si>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</si>
  <si>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</si>
  <si>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</si>
  <si>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</si>
  <si>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</si>
  <si>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</si>
  <si>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</si>
  <si>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</si>
  <si>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</si>
  <si>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</si>
  <si>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</si>
  <si>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</si>
  <si>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</si>
  <si>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</si>
  <si>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</si>
  <si>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</si>
  <si>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</si>
  <si>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город Белгород</t>
  </si>
  <si>
    <t>МБУК «Алексеевский краеведческий музей»</t>
  </si>
  <si>
    <t>МКУК «Борисовский центр культуры и народного творчества»</t>
  </si>
  <si>
    <t>МБУК «Борисовский историко-краеведческий музей»</t>
  </si>
  <si>
    <t>МКУК «Валуйский историко-художественный музей»</t>
  </si>
  <si>
    <t>МКУК «Вейделевский краеведческий музей»</t>
  </si>
  <si>
    <t>МКУК «Централизованная система культурно-досуговых учреждений» Волоконовского района</t>
  </si>
  <si>
    <t>МКУК «Волоконовский районный краеведческий музей»</t>
  </si>
  <si>
    <t>МКУК «Грайворонский историко-краеведческий музей»</t>
  </si>
  <si>
    <t>МБУК «ЦКР «Лебединец»</t>
  </si>
  <si>
    <t>МБУК «Ивановский досуговый центр»</t>
  </si>
  <si>
    <t>МБУК «ЦКР села Истобное»</t>
  </si>
  <si>
    <t>МБУК «Мелавский Дом культуры»</t>
  </si>
  <si>
    <t>МБУК «ЦКР села Сергиевка»</t>
  </si>
  <si>
    <t>МБУК «ЦКР села Скородное»</t>
  </si>
  <si>
    <t>МБУК «Губкинский краеведческий музей»</t>
  </si>
  <si>
    <t xml:space="preserve">МКУК «Центр народного творчества Ивнянского района» </t>
  </si>
  <si>
    <t>МКУК «Ивнянский историко-краеведческий музей»</t>
  </si>
  <si>
    <t>МКУК «Корочанский районный историко-краеведческий музей»</t>
  </si>
  <si>
    <t>МКУК «Дом ремесел»</t>
  </si>
  <si>
    <t>МКУК «Районный краеведческий музей» Красненского района</t>
  </si>
  <si>
    <t>МКУК «Центр народного творчества Красногвардейского района»</t>
  </si>
  <si>
    <t>МБУК «Красногвардейский краеведческий музей»</t>
  </si>
  <si>
    <t>МУК «Краснояружский краеведческий музей»</t>
  </si>
  <si>
    <t>МКУК «Великомихайловский музей имени Первой Конной армии»</t>
  </si>
  <si>
    <t>МУК «Районный организационно-методический центр»</t>
  </si>
  <si>
    <t>МУК «Ракитянский краеведческий музей»</t>
  </si>
  <si>
    <t>МБУ «Ровеньский краеведческий музей»</t>
  </si>
  <si>
    <t>Муниципальное бюджетное учреждение дополнительного образования «Детская школа искусств им. М.Г. Эрденко №1»</t>
  </si>
  <si>
    <t>МБУК «ЦКР Незнамовской сельской территории»</t>
  </si>
  <si>
    <t>МБУК «Старооскольский Дом ремесел»</t>
  </si>
  <si>
    <t>МБУК «Старооскольский творческо-методический Центр»</t>
  </si>
  <si>
    <t>МАУК «Центр народных промыслов»</t>
  </si>
  <si>
    <t>МКУК «Старооскольский краеведческий музей»</t>
  </si>
  <si>
    <t>МКУК «Старооскольский художественный музей»</t>
  </si>
  <si>
    <t>МБУК «Чернянский районный краеведческий музей»</t>
  </si>
  <si>
    <t>МКУК «Шебекинский историко-художественный музей»</t>
  </si>
  <si>
    <t>МБУК «Яковлевский Центр культурного развития «Звездный»</t>
  </si>
  <si>
    <t>МКУК «Историко-театральный музей М.С. Щепкина»</t>
  </si>
  <si>
    <t>МАУК Губкинского городского округа «Губкинский театр для детей и молодежи»</t>
  </si>
  <si>
    <t>МБУК «Старооскольский театр для детей и молодежи» имени Б.И. Равенских»</t>
  </si>
  <si>
    <t>МБУК «Белгородская галерея фотоискусства им. В.А. Собровина»</t>
  </si>
  <si>
    <t>МБУК «Выставочный зал «Родина»</t>
  </si>
  <si>
    <t>ГБУК «Белгородская государственная филармония»</t>
  </si>
  <si>
    <t>ГБУК «Белгородский государственный художественный музей»</t>
  </si>
  <si>
    <t>ГБУК «Белгородский государственный музей народной культуры»</t>
  </si>
  <si>
    <t>ГБУК «Белгородский государственный историко-краеведческий музей»</t>
  </si>
  <si>
    <t>ГКУК «Белгородская государственная специальная библиотека для слепых им. В.Я. Ерошенко»</t>
  </si>
  <si>
    <t>Белгородская государственная универсальная научная библиотека</t>
  </si>
  <si>
    <t>ГБУК «Белгородская детская библиотека А.А. Лиханова»</t>
  </si>
  <si>
    <t>ГБУК «Белгородский государственный театр кукол»</t>
  </si>
  <si>
    <t>ГБУК «Белгородский государственный литературный музей»</t>
  </si>
  <si>
    <t>2022 год</t>
  </si>
  <si>
    <t>Информационный стенд</t>
  </si>
  <si>
    <t xml:space="preserve">Сайт </t>
  </si>
  <si>
    <t>Среднее значение</t>
  </si>
  <si>
    <t xml:space="preserve">1.2.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
</t>
  </si>
  <si>
    <t xml:space="preserve">2.2. Доля получателей услуг удовлетворенных комфортностью предоставления услуг организацией социальной сферы
</t>
  </si>
  <si>
    <t>3.1 Оборудование территории, прилегающей к организации, и ее помещений с учетом доступности для инвалидов: - организация размещения специальных мест для транспорта инвалидов (обозначение специальных парковочных мест наземной разметкой с обозначением как на поверхности парковки, так и с помощью вертикального знака и другое); - планирование и организация пешеходных путей движения (использование предупреждающих и направляющих элементов информирования для инвалидов с нарушением зрения и другое); - оборудование входа в здание объекта культурного наследия или на его территорию (оборудование входа ровной площадкой непосредственно перед входной дверью для обеспечения его доступности для инвалидов на креслах-колясках и другое); - организация путей движения на объекте культурного наследия (прочное закрепление противоскользящей поверхности пандусов; обеспечение противоскользящих свойств ступеней и другое)</t>
  </si>
  <si>
    <t>Для объектов культурного наследия</t>
  </si>
  <si>
    <t>Средний балл по независимой оценке</t>
  </si>
  <si>
    <t>МКУК «Историко-краеведческий музей Яковлевского городского округа»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</si>
</sst>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16"/>
      <color indexed="8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4"/>
      <color indexed="8"/>
      <name val="Calibri"/>
      <family val="2"/>
      <scheme val="minor"/>
    </font>
    <font>
      <b/>
      <sz val="14"/>
      <color indexed="8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5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4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9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6" borderId="1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Fill="1"/>
    <xf numFmtId="0" fontId="1" fillId="10" borderId="1" xfId="0" applyFont="1" applyFill="1" applyBorder="1" applyAlignment="1">
      <alignment horizontal="center" vertical="top" wrapText="1"/>
    </xf>
    <xf numFmtId="2" fontId="6" fillId="1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7" fillId="0" borderId="0" xfId="0" applyFont="1" applyFill="1"/>
    <xf numFmtId="0" fontId="1" fillId="0" borderId="1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wrapText="1"/>
    </xf>
    <xf numFmtId="2" fontId="11" fillId="0" borderId="0" xfId="0" applyNumberFormat="1" applyFont="1"/>
    <xf numFmtId="0" fontId="9" fillId="0" borderId="0" xfId="0" applyFont="1"/>
    <xf numFmtId="0" fontId="12" fillId="6" borderId="1" xfId="0" applyFont="1" applyFill="1" applyBorder="1" applyAlignment="1">
      <alignment wrapText="1"/>
    </xf>
    <xf numFmtId="0" fontId="12" fillId="6" borderId="1" xfId="0" applyFont="1" applyFill="1" applyBorder="1" applyAlignment="1">
      <alignment wrapText="1" shrinkToFit="1"/>
    </xf>
    <xf numFmtId="0" fontId="12" fillId="6" borderId="1" xfId="0" applyFont="1" applyFill="1" applyBorder="1" applyAlignment="1"/>
    <xf numFmtId="0" fontId="13" fillId="6" borderId="1" xfId="0" applyFont="1" applyFill="1" applyBorder="1" applyAlignment="1">
      <alignment wrapText="1"/>
    </xf>
    <xf numFmtId="0" fontId="13" fillId="6" borderId="1" xfId="0" applyFont="1" applyFill="1" applyBorder="1" applyAlignment="1">
      <alignment wrapText="1" shrinkToFit="1"/>
    </xf>
    <xf numFmtId="0" fontId="14" fillId="6" borderId="1" xfId="0" applyFont="1" applyFill="1" applyBorder="1" applyAlignment="1">
      <alignment wrapText="1"/>
    </xf>
    <xf numFmtId="0" fontId="9" fillId="6" borderId="1" xfId="0" applyFont="1" applyFill="1" applyBorder="1" applyAlignment="1">
      <alignment wrapText="1"/>
    </xf>
    <xf numFmtId="0" fontId="9" fillId="6" borderId="1" xfId="0" applyFont="1" applyFill="1" applyBorder="1" applyAlignment="1"/>
    <xf numFmtId="0" fontId="8" fillId="0" borderId="0" xfId="0" applyFont="1" applyAlignment="1">
      <alignment vertical="center" wrapText="1"/>
    </xf>
    <xf numFmtId="0" fontId="15" fillId="0" borderId="0" xfId="0" applyFont="1"/>
    <xf numFmtId="0" fontId="16" fillId="0" borderId="0" xfId="0" applyFont="1" applyFill="1"/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top" wrapText="1"/>
    </xf>
    <xf numFmtId="0" fontId="1" fillId="7" borderId="4" xfId="0" applyFont="1" applyFill="1" applyBorder="1" applyAlignment="1">
      <alignment horizontal="center" vertical="top" wrapText="1"/>
    </xf>
    <xf numFmtId="0" fontId="1" fillId="7" borderId="5" xfId="0" applyFont="1" applyFill="1" applyBorder="1" applyAlignment="1">
      <alignment horizontal="center" vertical="top" wrapText="1"/>
    </xf>
    <xf numFmtId="0" fontId="8" fillId="0" borderId="0" xfId="0" applyFont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"/>
  <sheetViews>
    <sheetView tabSelected="1" topLeftCell="C1" zoomScale="60" zoomScaleNormal="60" workbookViewId="0">
      <selection activeCell="H16" sqref="H16"/>
    </sheetView>
  </sheetViews>
  <sheetFormatPr defaultRowHeight="15" x14ac:dyDescent="0.25"/>
  <cols>
    <col min="1" max="1" width="5.42578125" style="9" customWidth="1"/>
    <col min="2" max="2" width="49.5703125" customWidth="1"/>
    <col min="3" max="3" width="64" customWidth="1"/>
    <col min="4" max="4" width="14" customWidth="1"/>
    <col min="5" max="5" width="11.28515625" customWidth="1"/>
    <col min="6" max="6" width="10.5703125" style="24" customWidth="1"/>
    <col min="7" max="8" width="10.5703125" customWidth="1"/>
    <col min="9" max="9" width="15.5703125" customWidth="1"/>
    <col min="10" max="11" width="11.5703125" customWidth="1"/>
    <col min="12" max="12" width="11.5703125" style="22" customWidth="1"/>
    <col min="13" max="13" width="10.7109375" customWidth="1"/>
    <col min="14" max="14" width="15.5703125" style="17" customWidth="1"/>
    <col min="15" max="15" width="15.5703125" customWidth="1"/>
    <col min="16" max="16" width="11.140625" customWidth="1"/>
    <col min="17" max="18" width="15.5703125" style="17" customWidth="1"/>
    <col min="19" max="20" width="15.5703125" customWidth="1"/>
    <col min="21" max="21" width="11.140625" customWidth="1"/>
    <col min="22" max="24" width="15.5703125" customWidth="1"/>
    <col min="25" max="25" width="10.28515625" customWidth="1"/>
    <col min="26" max="28" width="15.5703125" customWidth="1"/>
  </cols>
  <sheetData>
    <row r="1" spans="1:28" ht="15.75" customHeight="1" x14ac:dyDescent="0.25">
      <c r="A1" s="51" t="s">
        <v>0</v>
      </c>
      <c r="B1" s="51"/>
      <c r="C1" s="51"/>
      <c r="D1" s="51"/>
      <c r="E1" s="51"/>
      <c r="F1" s="23"/>
    </row>
    <row r="2" spans="1:28" ht="15.75" customHeight="1" x14ac:dyDescent="0.25">
      <c r="A2" s="50" t="s">
        <v>18</v>
      </c>
      <c r="B2" s="50"/>
      <c r="C2" s="50"/>
    </row>
    <row r="3" spans="1:28" ht="15.75" customHeight="1" x14ac:dyDescent="0.25">
      <c r="A3" s="51" t="s">
        <v>1</v>
      </c>
      <c r="B3" s="51"/>
      <c r="C3" s="51"/>
      <c r="D3" s="58" t="s">
        <v>2</v>
      </c>
      <c r="E3" s="58"/>
      <c r="F3" s="58"/>
      <c r="G3" s="58"/>
      <c r="H3" s="16"/>
    </row>
    <row r="4" spans="1:28" ht="15.75" customHeight="1" x14ac:dyDescent="0.25">
      <c r="A4" s="51" t="s">
        <v>3</v>
      </c>
      <c r="B4" s="51"/>
      <c r="C4" s="51"/>
      <c r="D4" s="58" t="s">
        <v>4</v>
      </c>
      <c r="E4" s="58"/>
      <c r="F4" s="58"/>
      <c r="G4" s="58"/>
      <c r="H4" s="16"/>
    </row>
    <row r="5" spans="1:28" ht="31.5" customHeight="1" x14ac:dyDescent="0.3">
      <c r="A5" s="51" t="s">
        <v>5</v>
      </c>
      <c r="B5" s="51"/>
      <c r="C5" s="51"/>
      <c r="D5" s="37" t="s">
        <v>103</v>
      </c>
      <c r="E5" s="38"/>
      <c r="F5" s="39"/>
      <c r="G5" s="38"/>
    </row>
    <row r="6" spans="1:28" x14ac:dyDescent="0.25">
      <c r="C6" s="2"/>
    </row>
    <row r="7" spans="1:28" ht="15.75" customHeight="1" x14ac:dyDescent="0.25">
      <c r="A7" s="59" t="s">
        <v>6</v>
      </c>
      <c r="B7" s="59"/>
      <c r="C7" s="59"/>
      <c r="D7" s="59"/>
      <c r="E7" s="59"/>
      <c r="F7" s="59"/>
      <c r="G7" s="59"/>
      <c r="H7" s="12"/>
    </row>
    <row r="8" spans="1:28" ht="15.75" customHeight="1" x14ac:dyDescent="0.25">
      <c r="A8" s="60" t="s">
        <v>7</v>
      </c>
      <c r="B8" s="52" t="s">
        <v>31</v>
      </c>
      <c r="C8" s="63" t="s">
        <v>8</v>
      </c>
      <c r="D8" s="66" t="s">
        <v>9</v>
      </c>
      <c r="E8" s="69" t="s">
        <v>12</v>
      </c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</row>
    <row r="9" spans="1:28" ht="33.75" customHeight="1" x14ac:dyDescent="0.25">
      <c r="A9" s="61"/>
      <c r="B9" s="53"/>
      <c r="C9" s="64"/>
      <c r="D9" s="67"/>
      <c r="E9" s="44" t="s">
        <v>13</v>
      </c>
      <c r="F9" s="45"/>
      <c r="G9" s="45"/>
      <c r="H9" s="45"/>
      <c r="I9" s="45"/>
      <c r="J9" s="45"/>
      <c r="K9" s="45"/>
      <c r="L9" s="46"/>
      <c r="M9" s="44" t="s">
        <v>14</v>
      </c>
      <c r="N9" s="45"/>
      <c r="O9" s="46"/>
      <c r="P9" s="44" t="s">
        <v>15</v>
      </c>
      <c r="Q9" s="45"/>
      <c r="R9" s="45"/>
      <c r="S9" s="45"/>
      <c r="T9" s="46"/>
      <c r="U9" s="44" t="s">
        <v>16</v>
      </c>
      <c r="V9" s="45"/>
      <c r="W9" s="45"/>
      <c r="X9" s="46"/>
      <c r="Y9" s="44" t="s">
        <v>17</v>
      </c>
      <c r="Z9" s="45"/>
      <c r="AA9" s="45"/>
      <c r="AB9" s="46"/>
    </row>
    <row r="10" spans="1:28" ht="15.75" x14ac:dyDescent="0.25">
      <c r="A10" s="61"/>
      <c r="B10" s="53"/>
      <c r="C10" s="64"/>
      <c r="D10" s="67"/>
      <c r="E10" s="47" t="s">
        <v>11</v>
      </c>
      <c r="F10" s="48"/>
      <c r="G10" s="48"/>
      <c r="H10" s="48"/>
      <c r="I10" s="48"/>
      <c r="J10" s="48"/>
      <c r="K10" s="48"/>
      <c r="L10" s="49"/>
      <c r="M10" s="47" t="s">
        <v>11</v>
      </c>
      <c r="N10" s="48"/>
      <c r="O10" s="49"/>
      <c r="P10" s="47" t="s">
        <v>11</v>
      </c>
      <c r="Q10" s="48"/>
      <c r="R10" s="48"/>
      <c r="S10" s="48"/>
      <c r="T10" s="49"/>
      <c r="U10" s="47" t="s">
        <v>11</v>
      </c>
      <c r="V10" s="48"/>
      <c r="W10" s="48"/>
      <c r="X10" s="49"/>
      <c r="Y10" s="47" t="s">
        <v>11</v>
      </c>
      <c r="Z10" s="48"/>
      <c r="AA10" s="48"/>
      <c r="AB10" s="49"/>
    </row>
    <row r="11" spans="1:28" ht="276" customHeight="1" x14ac:dyDescent="0.25">
      <c r="A11" s="62"/>
      <c r="B11" s="54"/>
      <c r="C11" s="65"/>
      <c r="D11" s="68"/>
      <c r="E11" s="3" t="s">
        <v>10</v>
      </c>
      <c r="F11" s="55" t="s">
        <v>19</v>
      </c>
      <c r="G11" s="56"/>
      <c r="H11" s="57"/>
      <c r="I11" s="1" t="s">
        <v>107</v>
      </c>
      <c r="J11" s="55" t="s">
        <v>20</v>
      </c>
      <c r="K11" s="56"/>
      <c r="L11" s="57"/>
      <c r="M11" s="3" t="s">
        <v>10</v>
      </c>
      <c r="N11" s="1" t="s">
        <v>21</v>
      </c>
      <c r="O11" s="1" t="s">
        <v>108</v>
      </c>
      <c r="P11" s="3" t="s">
        <v>10</v>
      </c>
      <c r="Q11" s="1" t="s">
        <v>22</v>
      </c>
      <c r="R11" s="1" t="s">
        <v>109</v>
      </c>
      <c r="S11" s="1" t="s">
        <v>23</v>
      </c>
      <c r="T11" s="1" t="s">
        <v>24</v>
      </c>
      <c r="U11" s="3" t="s">
        <v>10</v>
      </c>
      <c r="V11" s="1" t="s">
        <v>25</v>
      </c>
      <c r="W11" s="1" t="s">
        <v>26</v>
      </c>
      <c r="X11" s="1" t="s">
        <v>27</v>
      </c>
      <c r="Y11" s="3" t="s">
        <v>10</v>
      </c>
      <c r="Z11" s="1" t="s">
        <v>28</v>
      </c>
      <c r="AA11" s="1" t="s">
        <v>29</v>
      </c>
      <c r="AB11" s="1" t="s">
        <v>30</v>
      </c>
    </row>
    <row r="12" spans="1:28" ht="51.75" customHeight="1" x14ac:dyDescent="0.25">
      <c r="A12" s="13"/>
      <c r="B12" s="15"/>
      <c r="C12" s="14"/>
      <c r="D12" s="14"/>
      <c r="E12" s="3"/>
      <c r="F12" s="4" t="s">
        <v>104</v>
      </c>
      <c r="G12" s="4" t="s">
        <v>105</v>
      </c>
      <c r="H12" s="18" t="s">
        <v>106</v>
      </c>
      <c r="I12" s="1"/>
      <c r="J12" s="4" t="s">
        <v>104</v>
      </c>
      <c r="K12" s="4" t="s">
        <v>105</v>
      </c>
      <c r="L12" s="21" t="s">
        <v>106</v>
      </c>
      <c r="M12" s="3"/>
      <c r="N12" s="1"/>
      <c r="O12" s="1"/>
      <c r="P12" s="3"/>
      <c r="Q12" s="1"/>
      <c r="R12" s="1" t="s">
        <v>110</v>
      </c>
      <c r="S12" s="1"/>
      <c r="T12" s="1"/>
      <c r="U12" s="3"/>
      <c r="V12" s="1"/>
      <c r="W12" s="1"/>
      <c r="X12" s="1"/>
      <c r="Y12" s="3"/>
      <c r="Z12" s="1"/>
      <c r="AA12" s="1"/>
      <c r="AB12" s="1"/>
    </row>
    <row r="13" spans="1:28" s="17" customFormat="1" ht="51" customHeight="1" x14ac:dyDescent="0.3">
      <c r="A13" s="25">
        <v>1</v>
      </c>
      <c r="B13" s="34" t="s">
        <v>32</v>
      </c>
      <c r="C13" s="29" t="s">
        <v>52</v>
      </c>
      <c r="D13" s="26">
        <f>(E13+M13+P13+U13+Y13)/5</f>
        <v>90.572000000000003</v>
      </c>
      <c r="E13" s="3">
        <f>H13*0.3+I13*0.3+L13*0.4</f>
        <v>89.5</v>
      </c>
      <c r="F13" s="20">
        <v>90</v>
      </c>
      <c r="G13" s="20">
        <v>60</v>
      </c>
      <c r="H13" s="19">
        <f>(F13+G13)/2</f>
        <v>75</v>
      </c>
      <c r="I13" s="20">
        <v>90</v>
      </c>
      <c r="J13" s="20">
        <v>100</v>
      </c>
      <c r="K13" s="20">
        <v>100</v>
      </c>
      <c r="L13" s="19">
        <f>(J13+K13)/2</f>
        <v>100</v>
      </c>
      <c r="M13" s="3">
        <f>N13*0.5+O13*0.5</f>
        <v>99.75</v>
      </c>
      <c r="N13" s="20">
        <v>100</v>
      </c>
      <c r="O13" s="20">
        <v>99.5</v>
      </c>
      <c r="P13" s="3">
        <f>R13*0.3+S13*0.4+T13*0.3</f>
        <v>64.460000000000008</v>
      </c>
      <c r="Q13" s="20"/>
      <c r="R13" s="20">
        <v>50</v>
      </c>
      <c r="S13" s="20">
        <v>50</v>
      </c>
      <c r="T13" s="20">
        <v>98.2</v>
      </c>
      <c r="U13" s="3">
        <f>V13*0.4+W13*0.4+X13*0.2</f>
        <v>99.68</v>
      </c>
      <c r="V13" s="20">
        <v>99.6</v>
      </c>
      <c r="W13" s="20">
        <v>99.6</v>
      </c>
      <c r="X13" s="20">
        <v>100</v>
      </c>
      <c r="Y13" s="3">
        <f>Z13*0.3+AA13*0.2+AB13*0.5</f>
        <v>99.47</v>
      </c>
      <c r="Z13" s="20">
        <v>99.5</v>
      </c>
      <c r="AA13" s="20">
        <v>99.1</v>
      </c>
      <c r="AB13" s="20">
        <v>99.6</v>
      </c>
    </row>
    <row r="14" spans="1:28" s="17" customFormat="1" ht="48" customHeight="1" x14ac:dyDescent="0.3">
      <c r="A14" s="25">
        <v>2</v>
      </c>
      <c r="B14" s="35" t="s">
        <v>33</v>
      </c>
      <c r="C14" s="29" t="s">
        <v>53</v>
      </c>
      <c r="D14" s="26">
        <f t="shared" ref="D14:D44" si="0">(E14+M14+P14+U14+Y14)/5</f>
        <v>92.578000000000003</v>
      </c>
      <c r="E14" s="3">
        <f>H14*0.3+I14*0.3+L14*0.4</f>
        <v>87.44</v>
      </c>
      <c r="F14" s="20">
        <v>90</v>
      </c>
      <c r="G14" s="20">
        <v>50</v>
      </c>
      <c r="H14" s="19">
        <f t="shared" ref="H14:H64" si="1">(F14+G14)/2</f>
        <v>70</v>
      </c>
      <c r="I14" s="20">
        <v>90</v>
      </c>
      <c r="J14" s="20">
        <v>98</v>
      </c>
      <c r="K14" s="20">
        <v>99.2</v>
      </c>
      <c r="L14" s="19">
        <f>(J14+K14)/2</f>
        <v>98.6</v>
      </c>
      <c r="M14" s="3">
        <f t="shared" ref="M14:M64" si="2">N14*0.5+O14*0.5</f>
        <v>99.8</v>
      </c>
      <c r="N14" s="20">
        <v>100</v>
      </c>
      <c r="O14" s="20">
        <v>99.6</v>
      </c>
      <c r="P14" s="3">
        <f t="shared" ref="P14:P63" si="3">Q14*0.3+S14*0.4+T14*0.3</f>
        <v>79.55</v>
      </c>
      <c r="Q14" s="20">
        <v>60</v>
      </c>
      <c r="R14" s="20"/>
      <c r="S14" s="20">
        <v>83.3</v>
      </c>
      <c r="T14" s="20">
        <v>94.1</v>
      </c>
      <c r="U14" s="3">
        <f t="shared" ref="U14:U64" si="4">V14*0.4+W14*0.4+X14*0.2</f>
        <v>98.54</v>
      </c>
      <c r="V14" s="20">
        <v>98.9</v>
      </c>
      <c r="W14" s="20">
        <v>98.2</v>
      </c>
      <c r="X14" s="20">
        <v>98.5</v>
      </c>
      <c r="Y14" s="3">
        <f t="shared" ref="Y14:Y64" si="5">Z14*0.3+AA14*0.2+AB14*0.5</f>
        <v>97.56</v>
      </c>
      <c r="Z14" s="20">
        <v>97.6</v>
      </c>
      <c r="AA14" s="20">
        <v>97.9</v>
      </c>
      <c r="AB14" s="20">
        <v>97.4</v>
      </c>
    </row>
    <row r="15" spans="1:28" s="17" customFormat="1" ht="44.25" customHeight="1" x14ac:dyDescent="0.3">
      <c r="A15" s="25">
        <v>3</v>
      </c>
      <c r="B15" s="35" t="s">
        <v>33</v>
      </c>
      <c r="C15" s="29" t="s">
        <v>54</v>
      </c>
      <c r="D15" s="26">
        <f t="shared" si="0"/>
        <v>93.866000000000014</v>
      </c>
      <c r="E15" s="3">
        <f t="shared" ref="E15:E64" si="6">H15*0.3+I15*0.3+L15*0.4</f>
        <v>90.64</v>
      </c>
      <c r="F15" s="20">
        <v>100</v>
      </c>
      <c r="G15" s="20">
        <v>60</v>
      </c>
      <c r="H15" s="19">
        <f t="shared" si="1"/>
        <v>80</v>
      </c>
      <c r="I15" s="20">
        <v>90</v>
      </c>
      <c r="J15" s="20">
        <v>98.9</v>
      </c>
      <c r="K15" s="20">
        <v>99.3</v>
      </c>
      <c r="L15" s="19">
        <f t="shared" ref="L15:L64" si="7">(J15+K15)/2</f>
        <v>99.1</v>
      </c>
      <c r="M15" s="3">
        <f t="shared" si="2"/>
        <v>100</v>
      </c>
      <c r="N15" s="20">
        <v>100</v>
      </c>
      <c r="O15" s="20">
        <v>100</v>
      </c>
      <c r="P15" s="3">
        <f>R15*0.3+S15*0.4+T15*0.3</f>
        <v>78.850000000000009</v>
      </c>
      <c r="Q15" s="20"/>
      <c r="R15" s="20">
        <v>75</v>
      </c>
      <c r="S15" s="20">
        <v>66.7</v>
      </c>
      <c r="T15" s="20">
        <v>98.9</v>
      </c>
      <c r="U15" s="3">
        <f t="shared" si="4"/>
        <v>99.94</v>
      </c>
      <c r="V15" s="20">
        <v>100</v>
      </c>
      <c r="W15" s="20">
        <v>100</v>
      </c>
      <c r="X15" s="20">
        <v>99.7</v>
      </c>
      <c r="Y15" s="3">
        <f t="shared" si="5"/>
        <v>99.9</v>
      </c>
      <c r="Z15" s="20">
        <v>100</v>
      </c>
      <c r="AA15" s="20">
        <v>100</v>
      </c>
      <c r="AB15" s="20">
        <v>99.8</v>
      </c>
    </row>
    <row r="16" spans="1:28" s="17" customFormat="1" ht="39.75" customHeight="1" x14ac:dyDescent="0.3">
      <c r="A16" s="25">
        <v>4</v>
      </c>
      <c r="B16" s="36" t="s">
        <v>34</v>
      </c>
      <c r="C16" s="29" t="s">
        <v>55</v>
      </c>
      <c r="D16" s="26">
        <f t="shared" si="0"/>
        <v>89.570000000000007</v>
      </c>
      <c r="E16" s="3">
        <f t="shared" si="6"/>
        <v>99.84</v>
      </c>
      <c r="F16" s="20">
        <v>100</v>
      </c>
      <c r="G16" s="20">
        <v>100</v>
      </c>
      <c r="H16" s="19">
        <f t="shared" si="1"/>
        <v>100</v>
      </c>
      <c r="I16" s="20">
        <v>100</v>
      </c>
      <c r="J16" s="20">
        <v>99.4</v>
      </c>
      <c r="K16" s="20">
        <v>99.8</v>
      </c>
      <c r="L16" s="19">
        <f t="shared" si="7"/>
        <v>99.6</v>
      </c>
      <c r="M16" s="3">
        <f t="shared" si="2"/>
        <v>100</v>
      </c>
      <c r="N16" s="20">
        <v>100</v>
      </c>
      <c r="O16" s="20">
        <v>100</v>
      </c>
      <c r="P16" s="3">
        <f>R16*0.3+S16*0.4+T16*0.3</f>
        <v>48.43</v>
      </c>
      <c r="Q16" s="20"/>
      <c r="R16" s="20">
        <v>0</v>
      </c>
      <c r="S16" s="20">
        <v>58.3</v>
      </c>
      <c r="T16" s="20">
        <v>83.7</v>
      </c>
      <c r="U16" s="3">
        <f t="shared" si="4"/>
        <v>99.760000000000019</v>
      </c>
      <c r="V16" s="20">
        <v>99.5</v>
      </c>
      <c r="W16" s="20">
        <v>100</v>
      </c>
      <c r="X16" s="20">
        <v>99.8</v>
      </c>
      <c r="Y16" s="3">
        <f t="shared" si="5"/>
        <v>99.82</v>
      </c>
      <c r="Z16" s="20">
        <v>100</v>
      </c>
      <c r="AA16" s="20">
        <v>99.6</v>
      </c>
      <c r="AB16" s="20">
        <v>99.8</v>
      </c>
    </row>
    <row r="17" spans="1:28" s="17" customFormat="1" ht="44.25" customHeight="1" x14ac:dyDescent="0.3">
      <c r="A17" s="25">
        <v>5</v>
      </c>
      <c r="B17" s="36" t="s">
        <v>35</v>
      </c>
      <c r="C17" s="29" t="s">
        <v>56</v>
      </c>
      <c r="D17" s="26">
        <f t="shared" si="0"/>
        <v>96.668000000000006</v>
      </c>
      <c r="E17" s="3">
        <f t="shared" si="6"/>
        <v>100</v>
      </c>
      <c r="F17" s="20">
        <v>100</v>
      </c>
      <c r="G17" s="20">
        <v>100</v>
      </c>
      <c r="H17" s="19">
        <f t="shared" si="1"/>
        <v>100</v>
      </c>
      <c r="I17" s="20">
        <v>100</v>
      </c>
      <c r="J17" s="20">
        <v>100</v>
      </c>
      <c r="K17" s="20">
        <v>100</v>
      </c>
      <c r="L17" s="19">
        <f t="shared" si="7"/>
        <v>100</v>
      </c>
      <c r="M17" s="3">
        <f>N17*0.5+O17*0.5</f>
        <v>100</v>
      </c>
      <c r="N17" s="20">
        <v>100</v>
      </c>
      <c r="O17" s="20">
        <v>100</v>
      </c>
      <c r="P17" s="3">
        <f t="shared" si="3"/>
        <v>83.42</v>
      </c>
      <c r="Q17" s="20">
        <v>80</v>
      </c>
      <c r="R17" s="20"/>
      <c r="S17" s="20">
        <v>83.3</v>
      </c>
      <c r="T17" s="20">
        <v>87</v>
      </c>
      <c r="U17" s="3">
        <f t="shared" si="4"/>
        <v>99.92</v>
      </c>
      <c r="V17" s="20">
        <v>100</v>
      </c>
      <c r="W17" s="20">
        <v>99.8</v>
      </c>
      <c r="X17" s="20">
        <v>100</v>
      </c>
      <c r="Y17" s="3">
        <f t="shared" si="5"/>
        <v>100</v>
      </c>
      <c r="Z17" s="20">
        <v>100</v>
      </c>
      <c r="AA17" s="20">
        <v>100</v>
      </c>
      <c r="AB17" s="20">
        <v>100</v>
      </c>
    </row>
    <row r="18" spans="1:28" s="17" customFormat="1" ht="60.75" x14ac:dyDescent="0.3">
      <c r="A18" s="25">
        <v>6</v>
      </c>
      <c r="B18" s="36" t="s">
        <v>36</v>
      </c>
      <c r="C18" s="29" t="s">
        <v>57</v>
      </c>
      <c r="D18" s="26">
        <f t="shared" si="0"/>
        <v>95.949999999999989</v>
      </c>
      <c r="E18" s="3">
        <f t="shared" si="6"/>
        <v>94</v>
      </c>
      <c r="F18" s="20">
        <v>100</v>
      </c>
      <c r="G18" s="20">
        <v>80</v>
      </c>
      <c r="H18" s="19">
        <f t="shared" si="1"/>
        <v>90</v>
      </c>
      <c r="I18" s="20">
        <v>90</v>
      </c>
      <c r="J18" s="20">
        <v>100</v>
      </c>
      <c r="K18" s="20">
        <v>100</v>
      </c>
      <c r="L18" s="19">
        <f t="shared" si="7"/>
        <v>100</v>
      </c>
      <c r="M18" s="3">
        <f>N18*0.5+O18*0.5</f>
        <v>92.85</v>
      </c>
      <c r="N18" s="20">
        <v>85.7</v>
      </c>
      <c r="O18" s="20">
        <v>100</v>
      </c>
      <c r="P18" s="3">
        <f t="shared" si="3"/>
        <v>93.32</v>
      </c>
      <c r="Q18" s="20">
        <v>100</v>
      </c>
      <c r="R18" s="20"/>
      <c r="S18" s="20">
        <v>83.3</v>
      </c>
      <c r="T18" s="20">
        <v>100</v>
      </c>
      <c r="U18" s="3">
        <f t="shared" si="4"/>
        <v>100</v>
      </c>
      <c r="V18" s="20">
        <v>100</v>
      </c>
      <c r="W18" s="20">
        <v>100</v>
      </c>
      <c r="X18" s="20">
        <v>100</v>
      </c>
      <c r="Y18" s="3">
        <f t="shared" si="5"/>
        <v>99.58</v>
      </c>
      <c r="Z18" s="20">
        <v>100</v>
      </c>
      <c r="AA18" s="20">
        <v>97.9</v>
      </c>
      <c r="AB18" s="20">
        <v>100</v>
      </c>
    </row>
    <row r="19" spans="1:28" s="17" customFormat="1" ht="39" customHeight="1" x14ac:dyDescent="0.3">
      <c r="A19" s="25">
        <v>7</v>
      </c>
      <c r="B19" s="36" t="s">
        <v>36</v>
      </c>
      <c r="C19" s="30" t="s">
        <v>58</v>
      </c>
      <c r="D19" s="26">
        <f t="shared" si="0"/>
        <v>94.674000000000007</v>
      </c>
      <c r="E19" s="3">
        <f t="shared" si="6"/>
        <v>96.98</v>
      </c>
      <c r="F19" s="20">
        <v>100</v>
      </c>
      <c r="G19" s="20">
        <v>80</v>
      </c>
      <c r="H19" s="19">
        <f t="shared" si="1"/>
        <v>90</v>
      </c>
      <c r="I19" s="20">
        <v>100</v>
      </c>
      <c r="J19" s="20">
        <v>99.9</v>
      </c>
      <c r="K19" s="20">
        <v>100</v>
      </c>
      <c r="L19" s="19">
        <f t="shared" si="7"/>
        <v>99.95</v>
      </c>
      <c r="M19" s="3">
        <f t="shared" si="2"/>
        <v>99.95</v>
      </c>
      <c r="N19" s="20">
        <v>100</v>
      </c>
      <c r="O19" s="20">
        <v>99.9</v>
      </c>
      <c r="P19" s="3">
        <f>R19*0.3+S19*0.4+T19*0.3</f>
        <v>76.52</v>
      </c>
      <c r="Q19" s="20"/>
      <c r="R19" s="20">
        <v>50</v>
      </c>
      <c r="S19" s="20">
        <v>83.3</v>
      </c>
      <c r="T19" s="20">
        <v>94</v>
      </c>
      <c r="U19" s="3">
        <f t="shared" si="4"/>
        <v>99.920000000000016</v>
      </c>
      <c r="V19" s="20">
        <v>99.9</v>
      </c>
      <c r="W19" s="20">
        <v>99.9</v>
      </c>
      <c r="X19" s="20">
        <v>100</v>
      </c>
      <c r="Y19" s="3">
        <f t="shared" si="5"/>
        <v>100</v>
      </c>
      <c r="Z19" s="20">
        <v>100</v>
      </c>
      <c r="AA19" s="20">
        <v>100</v>
      </c>
      <c r="AB19" s="20">
        <v>100</v>
      </c>
    </row>
    <row r="20" spans="1:28" s="17" customFormat="1" ht="44.25" customHeight="1" x14ac:dyDescent="0.3">
      <c r="A20" s="25">
        <v>8</v>
      </c>
      <c r="B20" s="36" t="s">
        <v>37</v>
      </c>
      <c r="C20" s="29" t="s">
        <v>59</v>
      </c>
      <c r="D20" s="26">
        <f t="shared" si="0"/>
        <v>96.611999999999995</v>
      </c>
      <c r="E20" s="3">
        <f t="shared" si="6"/>
        <v>98.32</v>
      </c>
      <c r="F20" s="20">
        <v>100</v>
      </c>
      <c r="G20" s="20">
        <v>90</v>
      </c>
      <c r="H20" s="19">
        <f t="shared" si="1"/>
        <v>95</v>
      </c>
      <c r="I20" s="20">
        <v>100</v>
      </c>
      <c r="J20" s="20">
        <v>99.3</v>
      </c>
      <c r="K20" s="20">
        <v>99.8</v>
      </c>
      <c r="L20" s="19">
        <f t="shared" si="7"/>
        <v>99.55</v>
      </c>
      <c r="M20" s="3">
        <f t="shared" si="2"/>
        <v>99.7</v>
      </c>
      <c r="N20" s="20">
        <v>100</v>
      </c>
      <c r="O20" s="20">
        <v>99.4</v>
      </c>
      <c r="P20" s="3">
        <f>R20*0.3+S20*0.4+T20*0.3</f>
        <v>85.64</v>
      </c>
      <c r="Q20" s="20"/>
      <c r="R20" s="20">
        <v>75</v>
      </c>
      <c r="S20" s="20">
        <v>83.3</v>
      </c>
      <c r="T20" s="20">
        <v>99.4</v>
      </c>
      <c r="U20" s="3">
        <f t="shared" si="4"/>
        <v>99.72</v>
      </c>
      <c r="V20" s="20">
        <v>99.8</v>
      </c>
      <c r="W20" s="20">
        <v>99.6</v>
      </c>
      <c r="X20" s="20">
        <v>99.8</v>
      </c>
      <c r="Y20" s="3">
        <f t="shared" si="5"/>
        <v>99.68</v>
      </c>
      <c r="Z20" s="20">
        <v>99.4</v>
      </c>
      <c r="AA20" s="20">
        <v>99.8</v>
      </c>
      <c r="AB20" s="20">
        <v>99.8</v>
      </c>
    </row>
    <row r="21" spans="1:28" ht="27.75" customHeight="1" x14ac:dyDescent="0.3">
      <c r="A21" s="11">
        <v>9</v>
      </c>
      <c r="B21" s="36" t="s">
        <v>38</v>
      </c>
      <c r="C21" s="31" t="s">
        <v>60</v>
      </c>
      <c r="D21" s="26">
        <f t="shared" si="0"/>
        <v>93.714000000000027</v>
      </c>
      <c r="E21" s="3">
        <f t="shared" si="6"/>
        <v>95.28</v>
      </c>
      <c r="F21" s="20">
        <v>100</v>
      </c>
      <c r="G21" s="5">
        <v>70</v>
      </c>
      <c r="H21" s="19">
        <f t="shared" si="1"/>
        <v>85</v>
      </c>
      <c r="I21" s="5">
        <v>100</v>
      </c>
      <c r="J21" s="5">
        <v>99.5</v>
      </c>
      <c r="K21" s="5">
        <v>99.4</v>
      </c>
      <c r="L21" s="19">
        <f t="shared" si="7"/>
        <v>99.45</v>
      </c>
      <c r="M21" s="3">
        <f t="shared" si="2"/>
        <v>99.7</v>
      </c>
      <c r="N21" s="20">
        <v>100</v>
      </c>
      <c r="O21" s="5">
        <v>99.4</v>
      </c>
      <c r="P21" s="3">
        <f t="shared" si="3"/>
        <v>74.59</v>
      </c>
      <c r="Q21" s="20">
        <v>60</v>
      </c>
      <c r="R21" s="20"/>
      <c r="S21" s="5">
        <v>66.7</v>
      </c>
      <c r="T21" s="5">
        <v>99.7</v>
      </c>
      <c r="U21" s="3">
        <f t="shared" si="4"/>
        <v>99.580000000000013</v>
      </c>
      <c r="V21" s="5">
        <v>99.8</v>
      </c>
      <c r="W21" s="5">
        <v>99.4</v>
      </c>
      <c r="X21" s="5">
        <v>99.5</v>
      </c>
      <c r="Y21" s="3">
        <f t="shared" si="5"/>
        <v>99.420000000000016</v>
      </c>
      <c r="Z21" s="5">
        <v>98.9</v>
      </c>
      <c r="AA21" s="5">
        <v>99.5</v>
      </c>
      <c r="AB21" s="5">
        <v>99.7</v>
      </c>
    </row>
    <row r="22" spans="1:28" ht="26.25" customHeight="1" x14ac:dyDescent="0.3">
      <c r="A22" s="10">
        <v>10</v>
      </c>
      <c r="B22" s="36" t="s">
        <v>38</v>
      </c>
      <c r="C22" s="31" t="s">
        <v>61</v>
      </c>
      <c r="D22" s="26">
        <f t="shared" si="0"/>
        <v>85.596000000000004</v>
      </c>
      <c r="E22" s="3">
        <f t="shared" si="6"/>
        <v>95.5</v>
      </c>
      <c r="F22" s="20">
        <v>100</v>
      </c>
      <c r="G22" s="5">
        <v>90</v>
      </c>
      <c r="H22" s="19">
        <f t="shared" si="1"/>
        <v>95</v>
      </c>
      <c r="I22" s="5">
        <v>90</v>
      </c>
      <c r="J22" s="5">
        <v>100</v>
      </c>
      <c r="K22" s="5">
        <v>100</v>
      </c>
      <c r="L22" s="19">
        <f t="shared" si="7"/>
        <v>100</v>
      </c>
      <c r="M22" s="3">
        <f t="shared" si="2"/>
        <v>92.85</v>
      </c>
      <c r="N22" s="20">
        <v>85.7</v>
      </c>
      <c r="O22" s="5">
        <v>100</v>
      </c>
      <c r="P22" s="3">
        <f t="shared" si="3"/>
        <v>40.08</v>
      </c>
      <c r="Q22" s="20">
        <v>0</v>
      </c>
      <c r="R22" s="20"/>
      <c r="S22" s="5">
        <v>33.299999999999997</v>
      </c>
      <c r="T22" s="5">
        <v>89.2</v>
      </c>
      <c r="U22" s="3">
        <f t="shared" si="4"/>
        <v>99.800000000000011</v>
      </c>
      <c r="V22" s="5">
        <v>100</v>
      </c>
      <c r="W22" s="5">
        <v>99.5</v>
      </c>
      <c r="X22" s="5">
        <v>100</v>
      </c>
      <c r="Y22" s="3">
        <f t="shared" si="5"/>
        <v>99.75</v>
      </c>
      <c r="Z22" s="5">
        <v>100</v>
      </c>
      <c r="AA22" s="5">
        <v>100</v>
      </c>
      <c r="AB22" s="5">
        <v>99.5</v>
      </c>
    </row>
    <row r="23" spans="1:28" ht="24.75" customHeight="1" x14ac:dyDescent="0.3">
      <c r="A23" s="11">
        <v>11</v>
      </c>
      <c r="B23" s="36" t="s">
        <v>38</v>
      </c>
      <c r="C23" s="31" t="s">
        <v>62</v>
      </c>
      <c r="D23" s="26">
        <f t="shared" si="0"/>
        <v>91.433999999999997</v>
      </c>
      <c r="E23" s="3">
        <f t="shared" si="6"/>
        <v>89.460000000000008</v>
      </c>
      <c r="F23" s="20">
        <v>100</v>
      </c>
      <c r="G23" s="5">
        <v>50</v>
      </c>
      <c r="H23" s="19">
        <f t="shared" si="1"/>
        <v>75</v>
      </c>
      <c r="I23" s="5">
        <v>90</v>
      </c>
      <c r="J23" s="5">
        <v>100</v>
      </c>
      <c r="K23" s="5">
        <v>99.8</v>
      </c>
      <c r="L23" s="19">
        <f t="shared" si="7"/>
        <v>99.9</v>
      </c>
      <c r="M23" s="3">
        <f t="shared" si="2"/>
        <v>100</v>
      </c>
      <c r="N23" s="20">
        <v>100</v>
      </c>
      <c r="O23" s="5">
        <v>100</v>
      </c>
      <c r="P23" s="3">
        <f t="shared" si="3"/>
        <v>67.789999999999992</v>
      </c>
      <c r="Q23" s="20">
        <v>60</v>
      </c>
      <c r="R23" s="20"/>
      <c r="S23" s="5">
        <v>50</v>
      </c>
      <c r="T23" s="5">
        <v>99.3</v>
      </c>
      <c r="U23" s="3">
        <f t="shared" si="4"/>
        <v>99.92</v>
      </c>
      <c r="V23" s="5">
        <v>99.8</v>
      </c>
      <c r="W23" s="5">
        <v>100</v>
      </c>
      <c r="X23" s="5">
        <v>100</v>
      </c>
      <c r="Y23" s="3">
        <f t="shared" si="5"/>
        <v>100</v>
      </c>
      <c r="Z23" s="5">
        <v>100</v>
      </c>
      <c r="AA23" s="5">
        <v>100</v>
      </c>
      <c r="AB23" s="5">
        <v>100</v>
      </c>
    </row>
    <row r="24" spans="1:28" ht="24.75" customHeight="1" x14ac:dyDescent="0.3">
      <c r="A24" s="11">
        <v>12</v>
      </c>
      <c r="B24" s="36" t="s">
        <v>38</v>
      </c>
      <c r="C24" s="31" t="s">
        <v>63</v>
      </c>
      <c r="D24" s="26">
        <f t="shared" si="0"/>
        <v>87.635999999999996</v>
      </c>
      <c r="E24" s="3">
        <f t="shared" si="6"/>
        <v>95.5</v>
      </c>
      <c r="F24" s="20">
        <v>90</v>
      </c>
      <c r="G24" s="5">
        <v>80</v>
      </c>
      <c r="H24" s="19">
        <f t="shared" si="1"/>
        <v>85</v>
      </c>
      <c r="I24" s="5">
        <v>100</v>
      </c>
      <c r="J24" s="5">
        <v>100</v>
      </c>
      <c r="K24" s="5">
        <v>100</v>
      </c>
      <c r="L24" s="19">
        <f t="shared" si="7"/>
        <v>100</v>
      </c>
      <c r="M24" s="3">
        <f t="shared" si="2"/>
        <v>100</v>
      </c>
      <c r="N24" s="20">
        <v>100</v>
      </c>
      <c r="O24" s="5">
        <v>100</v>
      </c>
      <c r="P24" s="3">
        <f t="shared" si="3"/>
        <v>42.68</v>
      </c>
      <c r="Q24" s="20">
        <v>40</v>
      </c>
      <c r="R24" s="20"/>
      <c r="S24" s="5">
        <v>16.7</v>
      </c>
      <c r="T24" s="5">
        <v>80</v>
      </c>
      <c r="U24" s="3">
        <f t="shared" si="4"/>
        <v>100</v>
      </c>
      <c r="V24" s="5">
        <v>100</v>
      </c>
      <c r="W24" s="5">
        <v>100</v>
      </c>
      <c r="X24" s="5">
        <v>100</v>
      </c>
      <c r="Y24" s="3">
        <f t="shared" si="5"/>
        <v>100</v>
      </c>
      <c r="Z24" s="5">
        <v>100</v>
      </c>
      <c r="AA24" s="5">
        <v>100</v>
      </c>
      <c r="AB24" s="5">
        <v>100</v>
      </c>
    </row>
    <row r="25" spans="1:28" ht="29.25" customHeight="1" x14ac:dyDescent="0.3">
      <c r="A25" s="10">
        <v>13</v>
      </c>
      <c r="B25" s="36" t="s">
        <v>38</v>
      </c>
      <c r="C25" s="31" t="s">
        <v>64</v>
      </c>
      <c r="D25" s="26">
        <f t="shared" si="0"/>
        <v>87.147999999999996</v>
      </c>
      <c r="E25" s="3">
        <f t="shared" si="6"/>
        <v>83.5</v>
      </c>
      <c r="F25" s="20">
        <v>100</v>
      </c>
      <c r="G25" s="5">
        <v>70</v>
      </c>
      <c r="H25" s="19">
        <f t="shared" si="1"/>
        <v>85</v>
      </c>
      <c r="I25" s="5">
        <v>60</v>
      </c>
      <c r="J25" s="5">
        <v>100</v>
      </c>
      <c r="K25" s="5">
        <v>100</v>
      </c>
      <c r="L25" s="19">
        <f t="shared" si="7"/>
        <v>100</v>
      </c>
      <c r="M25" s="3">
        <f t="shared" si="2"/>
        <v>100</v>
      </c>
      <c r="N25" s="20">
        <v>100</v>
      </c>
      <c r="O25" s="5">
        <v>100</v>
      </c>
      <c r="P25" s="3">
        <f t="shared" si="3"/>
        <v>52.59</v>
      </c>
      <c r="Q25" s="20">
        <v>40</v>
      </c>
      <c r="R25" s="20"/>
      <c r="S25" s="5">
        <v>33.299999999999997</v>
      </c>
      <c r="T25" s="5">
        <v>90.9</v>
      </c>
      <c r="U25" s="3">
        <f t="shared" si="4"/>
        <v>100</v>
      </c>
      <c r="V25" s="5">
        <v>100</v>
      </c>
      <c r="W25" s="5">
        <v>100</v>
      </c>
      <c r="X25" s="5">
        <v>100</v>
      </c>
      <c r="Y25" s="3">
        <f t="shared" si="5"/>
        <v>99.65</v>
      </c>
      <c r="Z25" s="5">
        <v>100</v>
      </c>
      <c r="AA25" s="5">
        <v>100</v>
      </c>
      <c r="AB25" s="5">
        <v>99.3</v>
      </c>
    </row>
    <row r="26" spans="1:28" ht="24.75" customHeight="1" x14ac:dyDescent="0.3">
      <c r="A26" s="11">
        <v>14</v>
      </c>
      <c r="B26" s="36" t="s">
        <v>38</v>
      </c>
      <c r="C26" s="31" t="s">
        <v>65</v>
      </c>
      <c r="D26" s="26">
        <f t="shared" si="0"/>
        <v>90.738</v>
      </c>
      <c r="E26" s="3">
        <f t="shared" si="6"/>
        <v>98.460000000000008</v>
      </c>
      <c r="F26" s="20">
        <v>100</v>
      </c>
      <c r="G26" s="5">
        <v>90</v>
      </c>
      <c r="H26" s="19">
        <f t="shared" si="1"/>
        <v>95</v>
      </c>
      <c r="I26" s="5">
        <v>100</v>
      </c>
      <c r="J26" s="5">
        <v>100</v>
      </c>
      <c r="K26" s="5">
        <v>99.8</v>
      </c>
      <c r="L26" s="19">
        <f t="shared" si="7"/>
        <v>99.9</v>
      </c>
      <c r="M26" s="3">
        <f t="shared" si="2"/>
        <v>99.85</v>
      </c>
      <c r="N26" s="20">
        <v>100</v>
      </c>
      <c r="O26" s="5">
        <v>99.7</v>
      </c>
      <c r="P26" s="3">
        <f t="shared" si="3"/>
        <v>55.79</v>
      </c>
      <c r="Q26" s="20">
        <v>20</v>
      </c>
      <c r="R26" s="20"/>
      <c r="S26" s="5">
        <v>50</v>
      </c>
      <c r="T26" s="5">
        <v>99.3</v>
      </c>
      <c r="U26" s="3">
        <f t="shared" si="4"/>
        <v>99.84</v>
      </c>
      <c r="V26" s="5">
        <v>100</v>
      </c>
      <c r="W26" s="5">
        <v>99.7</v>
      </c>
      <c r="X26" s="5">
        <v>99.8</v>
      </c>
      <c r="Y26" s="3">
        <f t="shared" si="5"/>
        <v>99.75</v>
      </c>
      <c r="Z26" s="5">
        <v>99.5</v>
      </c>
      <c r="AA26" s="5">
        <v>100</v>
      </c>
      <c r="AB26" s="5">
        <v>99.8</v>
      </c>
    </row>
    <row r="27" spans="1:28" ht="45" customHeight="1" x14ac:dyDescent="0.3">
      <c r="A27" s="11">
        <v>15</v>
      </c>
      <c r="B27" s="36" t="s">
        <v>38</v>
      </c>
      <c r="C27" s="32" t="s">
        <v>90</v>
      </c>
      <c r="D27" s="26">
        <f t="shared" si="0"/>
        <v>91.914000000000016</v>
      </c>
      <c r="E27" s="3">
        <f t="shared" si="6"/>
        <v>87.66</v>
      </c>
      <c r="F27" s="20">
        <v>100</v>
      </c>
      <c r="G27" s="5">
        <v>40</v>
      </c>
      <c r="H27" s="19">
        <f t="shared" si="1"/>
        <v>70</v>
      </c>
      <c r="I27" s="5">
        <v>90</v>
      </c>
      <c r="J27" s="5">
        <v>99.6</v>
      </c>
      <c r="K27" s="5">
        <v>98.7</v>
      </c>
      <c r="L27" s="19">
        <f t="shared" si="7"/>
        <v>99.15</v>
      </c>
      <c r="M27" s="3">
        <f t="shared" si="2"/>
        <v>99.8</v>
      </c>
      <c r="N27" s="20">
        <v>100</v>
      </c>
      <c r="O27" s="5">
        <v>99.6</v>
      </c>
      <c r="P27" s="3">
        <f t="shared" si="3"/>
        <v>73.150000000000006</v>
      </c>
      <c r="Q27" s="20">
        <v>60</v>
      </c>
      <c r="R27" s="20"/>
      <c r="S27" s="5">
        <v>66.7</v>
      </c>
      <c r="T27" s="5">
        <v>94.9</v>
      </c>
      <c r="U27" s="3">
        <f t="shared" si="4"/>
        <v>99.68</v>
      </c>
      <c r="V27" s="5">
        <v>99.4</v>
      </c>
      <c r="W27" s="5">
        <v>99.8</v>
      </c>
      <c r="X27" s="5">
        <v>100</v>
      </c>
      <c r="Y27" s="3">
        <f t="shared" si="5"/>
        <v>99.28</v>
      </c>
      <c r="Z27" s="5">
        <v>99.4</v>
      </c>
      <c r="AA27" s="5">
        <v>98.8</v>
      </c>
      <c r="AB27" s="5">
        <v>99.4</v>
      </c>
    </row>
    <row r="28" spans="1:28" ht="33.75" customHeight="1" x14ac:dyDescent="0.3">
      <c r="A28" s="10">
        <v>16</v>
      </c>
      <c r="B28" s="36" t="s">
        <v>38</v>
      </c>
      <c r="C28" s="31" t="s">
        <v>66</v>
      </c>
      <c r="D28" s="26">
        <f t="shared" si="0"/>
        <v>92.304000000000002</v>
      </c>
      <c r="E28" s="3">
        <f t="shared" si="6"/>
        <v>99.72</v>
      </c>
      <c r="F28" s="20">
        <v>100</v>
      </c>
      <c r="G28" s="5">
        <v>100</v>
      </c>
      <c r="H28" s="19">
        <f t="shared" si="1"/>
        <v>100</v>
      </c>
      <c r="I28" s="5">
        <v>100</v>
      </c>
      <c r="J28" s="5">
        <v>99.3</v>
      </c>
      <c r="K28" s="5">
        <v>99.3</v>
      </c>
      <c r="L28" s="19">
        <f t="shared" si="7"/>
        <v>99.3</v>
      </c>
      <c r="M28" s="3">
        <f t="shared" si="2"/>
        <v>97.6</v>
      </c>
      <c r="N28" s="20">
        <v>100</v>
      </c>
      <c r="O28" s="5">
        <v>95.2</v>
      </c>
      <c r="P28" s="3">
        <f t="shared" si="3"/>
        <v>66.400000000000006</v>
      </c>
      <c r="Q28" s="20">
        <v>40</v>
      </c>
      <c r="R28" s="20"/>
      <c r="S28" s="5">
        <v>66.7</v>
      </c>
      <c r="T28" s="5">
        <v>92.4</v>
      </c>
      <c r="U28" s="3">
        <f t="shared" si="4"/>
        <v>99.2</v>
      </c>
      <c r="V28" s="5">
        <v>98.9</v>
      </c>
      <c r="W28" s="5">
        <v>99.1</v>
      </c>
      <c r="X28" s="5">
        <v>100</v>
      </c>
      <c r="Y28" s="3">
        <f t="shared" si="5"/>
        <v>98.6</v>
      </c>
      <c r="Z28" s="5">
        <v>99.1</v>
      </c>
      <c r="AA28" s="5">
        <v>97.6</v>
      </c>
      <c r="AB28" s="5">
        <v>98.7</v>
      </c>
    </row>
    <row r="29" spans="1:28" ht="59.25" customHeight="1" x14ac:dyDescent="0.3">
      <c r="A29" s="11">
        <v>17</v>
      </c>
      <c r="B29" s="36" t="s">
        <v>39</v>
      </c>
      <c r="C29" s="29" t="s">
        <v>67</v>
      </c>
      <c r="D29" s="26">
        <f t="shared" si="0"/>
        <v>96.715999999999994</v>
      </c>
      <c r="E29" s="3">
        <f t="shared" si="6"/>
        <v>99.82</v>
      </c>
      <c r="F29" s="20">
        <v>100</v>
      </c>
      <c r="G29" s="5">
        <v>100</v>
      </c>
      <c r="H29" s="19">
        <f t="shared" si="1"/>
        <v>100</v>
      </c>
      <c r="I29" s="5">
        <v>100</v>
      </c>
      <c r="J29" s="5">
        <v>99.8</v>
      </c>
      <c r="K29" s="5">
        <v>99.3</v>
      </c>
      <c r="L29" s="19">
        <f t="shared" si="7"/>
        <v>99.55</v>
      </c>
      <c r="M29" s="3">
        <f t="shared" si="2"/>
        <v>99.25</v>
      </c>
      <c r="N29" s="20">
        <v>100</v>
      </c>
      <c r="O29" s="5">
        <v>98.5</v>
      </c>
      <c r="P29" s="3">
        <f t="shared" si="3"/>
        <v>86.63</v>
      </c>
      <c r="Q29" s="20">
        <v>80</v>
      </c>
      <c r="R29" s="20"/>
      <c r="S29" s="5">
        <v>83.3</v>
      </c>
      <c r="T29" s="5">
        <v>97.7</v>
      </c>
      <c r="U29" s="3">
        <f t="shared" si="4"/>
        <v>99.12</v>
      </c>
      <c r="V29" s="5">
        <v>98.9</v>
      </c>
      <c r="W29" s="5">
        <v>98.9</v>
      </c>
      <c r="X29" s="5">
        <v>100</v>
      </c>
      <c r="Y29" s="3">
        <f t="shared" si="5"/>
        <v>98.759999999999991</v>
      </c>
      <c r="Z29" s="5">
        <v>98.3</v>
      </c>
      <c r="AA29" s="5">
        <v>98.6</v>
      </c>
      <c r="AB29" s="5">
        <v>99.1</v>
      </c>
    </row>
    <row r="30" spans="1:28" ht="40.5" x14ac:dyDescent="0.3">
      <c r="A30" s="11">
        <v>18</v>
      </c>
      <c r="B30" s="36" t="s">
        <v>39</v>
      </c>
      <c r="C30" s="29" t="s">
        <v>68</v>
      </c>
      <c r="D30" s="26">
        <f t="shared" si="0"/>
        <v>91.745999999999995</v>
      </c>
      <c r="E30" s="3">
        <f t="shared" si="6"/>
        <v>93.78</v>
      </c>
      <c r="F30" s="20">
        <v>90</v>
      </c>
      <c r="G30" s="5">
        <v>90</v>
      </c>
      <c r="H30" s="19">
        <f t="shared" si="1"/>
        <v>90</v>
      </c>
      <c r="I30" s="5">
        <v>90</v>
      </c>
      <c r="J30" s="5">
        <v>98.9</v>
      </c>
      <c r="K30" s="5">
        <v>100</v>
      </c>
      <c r="L30" s="19">
        <f t="shared" si="7"/>
        <v>99.45</v>
      </c>
      <c r="M30" s="3">
        <f t="shared" si="2"/>
        <v>92.6</v>
      </c>
      <c r="N30" s="20">
        <v>85.7</v>
      </c>
      <c r="O30" s="5">
        <v>99.5</v>
      </c>
      <c r="P30" s="3">
        <f t="shared" si="3"/>
        <v>73.67</v>
      </c>
      <c r="Q30" s="20">
        <v>80</v>
      </c>
      <c r="R30" s="20"/>
      <c r="S30" s="5">
        <v>50</v>
      </c>
      <c r="T30" s="5">
        <v>98.9</v>
      </c>
      <c r="U30" s="3">
        <f t="shared" si="4"/>
        <v>99.6</v>
      </c>
      <c r="V30" s="5">
        <v>99</v>
      </c>
      <c r="W30" s="5">
        <v>100</v>
      </c>
      <c r="X30" s="5">
        <v>100</v>
      </c>
      <c r="Y30" s="3">
        <f t="shared" si="5"/>
        <v>99.08</v>
      </c>
      <c r="Z30" s="5">
        <v>99.5</v>
      </c>
      <c r="AA30" s="5">
        <v>97.4</v>
      </c>
      <c r="AB30" s="5">
        <v>99.5</v>
      </c>
    </row>
    <row r="31" spans="1:28" s="17" customFormat="1" ht="45" customHeight="1" x14ac:dyDescent="0.3">
      <c r="A31" s="25">
        <v>19</v>
      </c>
      <c r="B31" s="36" t="s">
        <v>40</v>
      </c>
      <c r="C31" s="29" t="s">
        <v>69</v>
      </c>
      <c r="D31" s="26">
        <f t="shared" si="0"/>
        <v>91.692000000000007</v>
      </c>
      <c r="E31" s="3">
        <f t="shared" si="6"/>
        <v>99.460000000000008</v>
      </c>
      <c r="F31" s="20">
        <v>100</v>
      </c>
      <c r="G31" s="20">
        <v>100</v>
      </c>
      <c r="H31" s="19">
        <f t="shared" si="1"/>
        <v>100</v>
      </c>
      <c r="I31" s="20">
        <v>100</v>
      </c>
      <c r="J31" s="20">
        <v>98.4</v>
      </c>
      <c r="K31" s="20">
        <v>98.9</v>
      </c>
      <c r="L31" s="19">
        <f t="shared" si="7"/>
        <v>98.65</v>
      </c>
      <c r="M31" s="3">
        <f t="shared" si="2"/>
        <v>91.9</v>
      </c>
      <c r="N31" s="20">
        <v>85.7</v>
      </c>
      <c r="O31" s="20">
        <v>98.1</v>
      </c>
      <c r="P31" s="3">
        <f>R31*0.3+S31*0.4+T31*0.3</f>
        <v>70.540000000000006</v>
      </c>
      <c r="Q31" s="20"/>
      <c r="R31" s="20">
        <v>62.5</v>
      </c>
      <c r="S31" s="20">
        <v>58.3</v>
      </c>
      <c r="T31" s="20">
        <v>94.9</v>
      </c>
      <c r="U31" s="3">
        <f t="shared" si="4"/>
        <v>99.02000000000001</v>
      </c>
      <c r="V31" s="20">
        <v>98.9</v>
      </c>
      <c r="W31" s="20">
        <v>98.8</v>
      </c>
      <c r="X31" s="20">
        <v>99.7</v>
      </c>
      <c r="Y31" s="3">
        <f t="shared" si="5"/>
        <v>97.539999999999992</v>
      </c>
      <c r="Z31" s="20">
        <v>96.5</v>
      </c>
      <c r="AA31" s="20">
        <v>97.7</v>
      </c>
      <c r="AB31" s="20">
        <v>98.1</v>
      </c>
    </row>
    <row r="32" spans="1:28" ht="27" customHeight="1" x14ac:dyDescent="0.3">
      <c r="A32" s="10">
        <v>20</v>
      </c>
      <c r="B32" s="36" t="s">
        <v>41</v>
      </c>
      <c r="C32" s="31" t="s">
        <v>70</v>
      </c>
      <c r="D32" s="26">
        <f t="shared" si="0"/>
        <v>86.754000000000005</v>
      </c>
      <c r="E32" s="3">
        <f t="shared" si="6"/>
        <v>83.38</v>
      </c>
      <c r="F32" s="20">
        <v>30</v>
      </c>
      <c r="G32" s="5">
        <v>60</v>
      </c>
      <c r="H32" s="19">
        <f t="shared" si="1"/>
        <v>45</v>
      </c>
      <c r="I32" s="5">
        <v>100</v>
      </c>
      <c r="J32" s="5">
        <v>99.9</v>
      </c>
      <c r="K32" s="5">
        <v>99.5</v>
      </c>
      <c r="L32" s="19">
        <f t="shared" si="7"/>
        <v>99.7</v>
      </c>
      <c r="M32" s="3">
        <f t="shared" si="2"/>
        <v>88.8</v>
      </c>
      <c r="N32" s="20">
        <v>78.599999999999994</v>
      </c>
      <c r="O32" s="5">
        <v>99</v>
      </c>
      <c r="P32" s="3">
        <f t="shared" si="3"/>
        <v>63.27000000000001</v>
      </c>
      <c r="Q32" s="20">
        <v>60</v>
      </c>
      <c r="R32" s="20"/>
      <c r="S32" s="5">
        <v>41.7</v>
      </c>
      <c r="T32" s="5">
        <v>95.3</v>
      </c>
      <c r="U32" s="3">
        <f t="shared" si="4"/>
        <v>99.240000000000009</v>
      </c>
      <c r="V32" s="5">
        <v>99.1</v>
      </c>
      <c r="W32" s="5">
        <v>99.3</v>
      </c>
      <c r="X32" s="5">
        <v>99.4</v>
      </c>
      <c r="Y32" s="3">
        <f t="shared" si="5"/>
        <v>99.08</v>
      </c>
      <c r="Z32" s="5">
        <v>99.1</v>
      </c>
      <c r="AA32" s="5">
        <v>98.5</v>
      </c>
      <c r="AB32" s="5">
        <v>99.3</v>
      </c>
    </row>
    <row r="33" spans="1:28" ht="49.5" customHeight="1" x14ac:dyDescent="0.3">
      <c r="A33" s="10">
        <v>21</v>
      </c>
      <c r="B33" s="36" t="s">
        <v>41</v>
      </c>
      <c r="C33" s="29" t="s">
        <v>71</v>
      </c>
      <c r="D33" s="26">
        <f t="shared" si="0"/>
        <v>87.703999999999994</v>
      </c>
      <c r="E33" s="3">
        <f t="shared" si="6"/>
        <v>86.38</v>
      </c>
      <c r="F33" s="20">
        <v>50</v>
      </c>
      <c r="G33" s="5">
        <v>80</v>
      </c>
      <c r="H33" s="19">
        <f t="shared" si="1"/>
        <v>65</v>
      </c>
      <c r="I33" s="5">
        <v>90</v>
      </c>
      <c r="J33" s="5">
        <v>99.8</v>
      </c>
      <c r="K33" s="5">
        <v>99.6</v>
      </c>
      <c r="L33" s="19">
        <f t="shared" si="7"/>
        <v>99.699999999999989</v>
      </c>
      <c r="M33" s="3">
        <f t="shared" si="2"/>
        <v>92.6</v>
      </c>
      <c r="N33" s="20">
        <v>85.7</v>
      </c>
      <c r="O33" s="5">
        <v>99.5</v>
      </c>
      <c r="P33" s="3">
        <f t="shared" si="3"/>
        <v>60.32</v>
      </c>
      <c r="Q33" s="20">
        <v>40</v>
      </c>
      <c r="R33" s="20"/>
      <c r="S33" s="5">
        <v>50</v>
      </c>
      <c r="T33" s="5">
        <v>94.4</v>
      </c>
      <c r="U33" s="3">
        <f t="shared" si="4"/>
        <v>99.84</v>
      </c>
      <c r="V33" s="5">
        <v>99.6</v>
      </c>
      <c r="W33" s="5">
        <v>100</v>
      </c>
      <c r="X33" s="5">
        <v>100</v>
      </c>
      <c r="Y33" s="3">
        <f t="shared" si="5"/>
        <v>99.38</v>
      </c>
      <c r="Z33" s="5">
        <v>99.1</v>
      </c>
      <c r="AA33" s="5">
        <v>99.5</v>
      </c>
      <c r="AB33" s="5">
        <v>99.5</v>
      </c>
    </row>
    <row r="34" spans="1:28" ht="53.25" customHeight="1" x14ac:dyDescent="0.3">
      <c r="A34" s="10">
        <v>22</v>
      </c>
      <c r="B34" s="36" t="s">
        <v>42</v>
      </c>
      <c r="C34" s="29" t="s">
        <v>72</v>
      </c>
      <c r="D34" s="26">
        <f t="shared" si="0"/>
        <v>97.463999999999999</v>
      </c>
      <c r="E34" s="3">
        <f t="shared" si="6"/>
        <v>94</v>
      </c>
      <c r="F34" s="20">
        <v>90</v>
      </c>
      <c r="G34" s="5">
        <v>70</v>
      </c>
      <c r="H34" s="19">
        <f t="shared" si="1"/>
        <v>80</v>
      </c>
      <c r="I34" s="5">
        <v>100</v>
      </c>
      <c r="J34" s="5">
        <v>100</v>
      </c>
      <c r="K34" s="5">
        <v>100</v>
      </c>
      <c r="L34" s="19">
        <f t="shared" si="7"/>
        <v>100</v>
      </c>
      <c r="M34" s="3">
        <f t="shared" si="2"/>
        <v>100</v>
      </c>
      <c r="N34" s="20">
        <v>100</v>
      </c>
      <c r="O34" s="5">
        <v>100</v>
      </c>
      <c r="P34" s="3">
        <f t="shared" si="3"/>
        <v>93.32</v>
      </c>
      <c r="Q34" s="20">
        <v>100</v>
      </c>
      <c r="R34" s="20"/>
      <c r="S34" s="5">
        <v>83.3</v>
      </c>
      <c r="T34" s="5">
        <v>100</v>
      </c>
      <c r="U34" s="3">
        <f t="shared" si="4"/>
        <v>100</v>
      </c>
      <c r="V34" s="5">
        <v>100</v>
      </c>
      <c r="W34" s="5">
        <v>100</v>
      </c>
      <c r="X34" s="5">
        <v>100</v>
      </c>
      <c r="Y34" s="3">
        <f t="shared" si="5"/>
        <v>100</v>
      </c>
      <c r="Z34" s="5">
        <v>100</v>
      </c>
      <c r="AA34" s="5">
        <v>100</v>
      </c>
      <c r="AB34" s="5">
        <v>100</v>
      </c>
    </row>
    <row r="35" spans="1:28" s="17" customFormat="1" ht="40.5" x14ac:dyDescent="0.3">
      <c r="A35" s="25">
        <v>23</v>
      </c>
      <c r="B35" s="36" t="s">
        <v>42</v>
      </c>
      <c r="C35" s="29" t="s">
        <v>73</v>
      </c>
      <c r="D35" s="26">
        <f t="shared" si="0"/>
        <v>96.903999999999996</v>
      </c>
      <c r="E35" s="3">
        <f t="shared" si="6"/>
        <v>100</v>
      </c>
      <c r="F35" s="20">
        <v>100</v>
      </c>
      <c r="G35" s="20">
        <v>100</v>
      </c>
      <c r="H35" s="19">
        <f t="shared" si="1"/>
        <v>100</v>
      </c>
      <c r="I35" s="20">
        <v>100</v>
      </c>
      <c r="J35" s="20">
        <v>100</v>
      </c>
      <c r="K35" s="20">
        <v>100</v>
      </c>
      <c r="L35" s="19">
        <f t="shared" si="7"/>
        <v>100</v>
      </c>
      <c r="M35" s="3">
        <f t="shared" si="2"/>
        <v>100</v>
      </c>
      <c r="N35" s="20">
        <v>100</v>
      </c>
      <c r="O35" s="20">
        <v>100</v>
      </c>
      <c r="P35" s="3">
        <f>R35*0.3+S35*0.4+T35*0.3</f>
        <v>84.56</v>
      </c>
      <c r="Q35" s="20"/>
      <c r="R35" s="20">
        <v>75</v>
      </c>
      <c r="S35" s="20">
        <v>83.3</v>
      </c>
      <c r="T35" s="20">
        <v>95.8</v>
      </c>
      <c r="U35" s="3">
        <f t="shared" si="4"/>
        <v>100</v>
      </c>
      <c r="V35" s="20">
        <v>100</v>
      </c>
      <c r="W35" s="20">
        <v>100</v>
      </c>
      <c r="X35" s="20">
        <v>100</v>
      </c>
      <c r="Y35" s="3">
        <f t="shared" si="5"/>
        <v>99.960000000000008</v>
      </c>
      <c r="Z35" s="20">
        <v>100</v>
      </c>
      <c r="AA35" s="20">
        <v>99.8</v>
      </c>
      <c r="AB35" s="20">
        <v>100</v>
      </c>
    </row>
    <row r="36" spans="1:28" ht="30.75" customHeight="1" x14ac:dyDescent="0.3">
      <c r="A36" s="10">
        <v>24</v>
      </c>
      <c r="B36" s="36" t="s">
        <v>43</v>
      </c>
      <c r="C36" s="31" t="s">
        <v>74</v>
      </c>
      <c r="D36" s="26">
        <f t="shared" si="0"/>
        <v>91.611999999999995</v>
      </c>
      <c r="E36" s="3">
        <f t="shared" si="6"/>
        <v>93.960000000000008</v>
      </c>
      <c r="F36" s="20">
        <v>90</v>
      </c>
      <c r="G36" s="5">
        <v>70</v>
      </c>
      <c r="H36" s="19">
        <f t="shared" si="1"/>
        <v>80</v>
      </c>
      <c r="I36" s="5">
        <v>100</v>
      </c>
      <c r="J36" s="5">
        <v>99.8</v>
      </c>
      <c r="K36" s="5">
        <v>100</v>
      </c>
      <c r="L36" s="19">
        <f t="shared" si="7"/>
        <v>99.9</v>
      </c>
      <c r="M36" s="3">
        <f t="shared" si="2"/>
        <v>99.3</v>
      </c>
      <c r="N36" s="20">
        <v>100</v>
      </c>
      <c r="O36" s="5">
        <v>98.6</v>
      </c>
      <c r="P36" s="3">
        <f t="shared" si="3"/>
        <v>65.94</v>
      </c>
      <c r="Q36" s="20">
        <v>80</v>
      </c>
      <c r="R36" s="20"/>
      <c r="S36" s="5">
        <v>33.299999999999997</v>
      </c>
      <c r="T36" s="5">
        <v>95.4</v>
      </c>
      <c r="U36" s="3">
        <f t="shared" si="4"/>
        <v>99.62</v>
      </c>
      <c r="V36" s="5">
        <v>99.4</v>
      </c>
      <c r="W36" s="5">
        <v>99.8</v>
      </c>
      <c r="X36" s="5">
        <v>99.7</v>
      </c>
      <c r="Y36" s="3">
        <f t="shared" si="5"/>
        <v>99.240000000000009</v>
      </c>
      <c r="Z36" s="5">
        <v>99</v>
      </c>
      <c r="AA36" s="5">
        <v>99.2</v>
      </c>
      <c r="AB36" s="5">
        <v>99.4</v>
      </c>
    </row>
    <row r="37" spans="1:28" s="17" customFormat="1" ht="54" customHeight="1" x14ac:dyDescent="0.3">
      <c r="A37" s="25">
        <v>25</v>
      </c>
      <c r="B37" s="36" t="s">
        <v>44</v>
      </c>
      <c r="C37" s="29" t="s">
        <v>75</v>
      </c>
      <c r="D37" s="26">
        <f t="shared" si="0"/>
        <v>97.634000000000015</v>
      </c>
      <c r="E37" s="3">
        <f t="shared" si="6"/>
        <v>98.22</v>
      </c>
      <c r="F37" s="20">
        <v>100</v>
      </c>
      <c r="G37" s="20">
        <v>90</v>
      </c>
      <c r="H37" s="19">
        <f t="shared" si="1"/>
        <v>95</v>
      </c>
      <c r="I37" s="20">
        <v>100</v>
      </c>
      <c r="J37" s="20">
        <v>98.8</v>
      </c>
      <c r="K37" s="20">
        <v>99.8</v>
      </c>
      <c r="L37" s="19">
        <f t="shared" si="7"/>
        <v>99.3</v>
      </c>
      <c r="M37" s="3">
        <f t="shared" si="2"/>
        <v>99.65</v>
      </c>
      <c r="N37" s="20">
        <v>100</v>
      </c>
      <c r="O37" s="20">
        <v>99.3</v>
      </c>
      <c r="P37" s="3">
        <f>R37*0.3+S37*0.4+T37*0.3</f>
        <v>92.84</v>
      </c>
      <c r="Q37" s="20"/>
      <c r="R37" s="20">
        <v>100</v>
      </c>
      <c r="S37" s="20">
        <v>83.3</v>
      </c>
      <c r="T37" s="20">
        <v>98.4</v>
      </c>
      <c r="U37" s="3">
        <f t="shared" si="4"/>
        <v>98.100000000000009</v>
      </c>
      <c r="V37" s="20">
        <v>98</v>
      </c>
      <c r="W37" s="20">
        <v>97.8</v>
      </c>
      <c r="X37" s="20">
        <v>98.9</v>
      </c>
      <c r="Y37" s="3">
        <f t="shared" si="5"/>
        <v>99.36</v>
      </c>
      <c r="Z37" s="20">
        <v>99.7</v>
      </c>
      <c r="AA37" s="20">
        <v>99</v>
      </c>
      <c r="AB37" s="20">
        <v>99.3</v>
      </c>
    </row>
    <row r="38" spans="1:28" ht="40.5" x14ac:dyDescent="0.3">
      <c r="A38" s="10">
        <v>26</v>
      </c>
      <c r="B38" s="36" t="s">
        <v>45</v>
      </c>
      <c r="C38" s="29" t="s">
        <v>76</v>
      </c>
      <c r="D38" s="26">
        <f t="shared" si="0"/>
        <v>96.618000000000009</v>
      </c>
      <c r="E38" s="3">
        <f t="shared" si="6"/>
        <v>96.88</v>
      </c>
      <c r="F38" s="20">
        <v>100</v>
      </c>
      <c r="G38" s="5">
        <v>80</v>
      </c>
      <c r="H38" s="19">
        <f t="shared" si="1"/>
        <v>90</v>
      </c>
      <c r="I38" s="5">
        <v>100</v>
      </c>
      <c r="J38" s="5">
        <v>100</v>
      </c>
      <c r="K38" s="5">
        <v>99.4</v>
      </c>
      <c r="L38" s="19">
        <f t="shared" si="7"/>
        <v>99.7</v>
      </c>
      <c r="M38" s="3">
        <f t="shared" si="2"/>
        <v>99.8</v>
      </c>
      <c r="N38" s="20">
        <v>100</v>
      </c>
      <c r="O38" s="5">
        <v>99.6</v>
      </c>
      <c r="P38" s="3">
        <f t="shared" si="3"/>
        <v>86.81</v>
      </c>
      <c r="Q38" s="20">
        <v>80</v>
      </c>
      <c r="R38" s="20"/>
      <c r="S38" s="5">
        <v>83.3</v>
      </c>
      <c r="T38" s="5">
        <v>98.3</v>
      </c>
      <c r="U38" s="3">
        <f t="shared" si="4"/>
        <v>99.92</v>
      </c>
      <c r="V38" s="5">
        <v>99.8</v>
      </c>
      <c r="W38" s="5">
        <v>100</v>
      </c>
      <c r="X38" s="5">
        <v>100</v>
      </c>
      <c r="Y38" s="3">
        <f t="shared" si="5"/>
        <v>99.68</v>
      </c>
      <c r="Z38" s="5">
        <v>100</v>
      </c>
      <c r="AA38" s="5">
        <v>99.4</v>
      </c>
      <c r="AB38" s="5">
        <v>99.6</v>
      </c>
    </row>
    <row r="39" spans="1:28" ht="36" customHeight="1" x14ac:dyDescent="0.3">
      <c r="A39" s="10">
        <v>27</v>
      </c>
      <c r="B39" s="36" t="s">
        <v>45</v>
      </c>
      <c r="C39" s="31" t="s">
        <v>77</v>
      </c>
      <c r="D39" s="26">
        <f t="shared" si="0"/>
        <v>94.91</v>
      </c>
      <c r="E39" s="3">
        <f t="shared" si="6"/>
        <v>95.5</v>
      </c>
      <c r="F39" s="20">
        <v>100</v>
      </c>
      <c r="G39" s="5">
        <v>70</v>
      </c>
      <c r="H39" s="19">
        <f t="shared" si="1"/>
        <v>85</v>
      </c>
      <c r="I39" s="5">
        <v>100</v>
      </c>
      <c r="J39" s="5">
        <v>100</v>
      </c>
      <c r="K39" s="5">
        <v>100</v>
      </c>
      <c r="L39" s="19">
        <f t="shared" si="7"/>
        <v>100</v>
      </c>
      <c r="M39" s="3">
        <f t="shared" si="2"/>
        <v>99.45</v>
      </c>
      <c r="N39" s="20">
        <v>100</v>
      </c>
      <c r="O39" s="5">
        <v>98.9</v>
      </c>
      <c r="P39" s="3">
        <f t="shared" si="3"/>
        <v>80.06</v>
      </c>
      <c r="Q39" s="20">
        <v>60</v>
      </c>
      <c r="R39" s="20"/>
      <c r="S39" s="5">
        <v>83.3</v>
      </c>
      <c r="T39" s="5">
        <v>95.8</v>
      </c>
      <c r="U39" s="3">
        <f t="shared" si="4"/>
        <v>99.820000000000007</v>
      </c>
      <c r="V39" s="5">
        <v>99.8</v>
      </c>
      <c r="W39" s="5">
        <v>100</v>
      </c>
      <c r="X39" s="5">
        <v>99.5</v>
      </c>
      <c r="Y39" s="3">
        <f t="shared" si="5"/>
        <v>99.72</v>
      </c>
      <c r="Z39" s="5">
        <v>100</v>
      </c>
      <c r="AA39" s="5">
        <v>99.1</v>
      </c>
      <c r="AB39" s="5">
        <v>99.8</v>
      </c>
    </row>
    <row r="40" spans="1:28" ht="33.75" customHeight="1" x14ac:dyDescent="0.3">
      <c r="A40" s="10">
        <v>28</v>
      </c>
      <c r="B40" s="36" t="s">
        <v>46</v>
      </c>
      <c r="C40" s="31" t="s">
        <v>78</v>
      </c>
      <c r="D40" s="26">
        <f t="shared" si="0"/>
        <v>95.155999999999992</v>
      </c>
      <c r="E40" s="3">
        <f t="shared" si="6"/>
        <v>99.960000000000008</v>
      </c>
      <c r="F40" s="20">
        <v>100</v>
      </c>
      <c r="G40" s="5">
        <v>100</v>
      </c>
      <c r="H40" s="19">
        <f t="shared" si="1"/>
        <v>100</v>
      </c>
      <c r="I40" s="5">
        <v>100</v>
      </c>
      <c r="J40" s="5">
        <v>100</v>
      </c>
      <c r="K40" s="5">
        <v>99.8</v>
      </c>
      <c r="L40" s="19">
        <f t="shared" si="7"/>
        <v>99.9</v>
      </c>
      <c r="M40" s="3">
        <f t="shared" si="2"/>
        <v>99.9</v>
      </c>
      <c r="N40" s="20">
        <v>100</v>
      </c>
      <c r="O40" s="5">
        <v>99.8</v>
      </c>
      <c r="P40" s="3">
        <f t="shared" si="3"/>
        <v>76.449999999999989</v>
      </c>
      <c r="Q40" s="20">
        <v>80</v>
      </c>
      <c r="R40" s="20"/>
      <c r="S40" s="5">
        <v>58.3</v>
      </c>
      <c r="T40" s="5">
        <v>97.1</v>
      </c>
      <c r="U40" s="3">
        <f t="shared" si="4"/>
        <v>100</v>
      </c>
      <c r="V40" s="5">
        <v>100</v>
      </c>
      <c r="W40" s="5">
        <v>100</v>
      </c>
      <c r="X40" s="5">
        <v>100</v>
      </c>
      <c r="Y40" s="3">
        <f t="shared" si="5"/>
        <v>99.47</v>
      </c>
      <c r="Z40" s="5">
        <v>100</v>
      </c>
      <c r="AA40" s="5">
        <v>99.1</v>
      </c>
      <c r="AB40" s="5">
        <v>99.3</v>
      </c>
    </row>
    <row r="41" spans="1:28" ht="67.5" customHeight="1" x14ac:dyDescent="0.3">
      <c r="A41" s="10">
        <v>29</v>
      </c>
      <c r="B41" s="36" t="s">
        <v>47</v>
      </c>
      <c r="C41" s="29" t="s">
        <v>79</v>
      </c>
      <c r="D41" s="26">
        <f t="shared" si="0"/>
        <v>98.039999999999992</v>
      </c>
      <c r="E41" s="3">
        <f t="shared" si="6"/>
        <v>99.56</v>
      </c>
      <c r="F41" s="20">
        <v>100</v>
      </c>
      <c r="G41" s="5">
        <v>100</v>
      </c>
      <c r="H41" s="19">
        <f t="shared" si="1"/>
        <v>100</v>
      </c>
      <c r="I41" s="5">
        <v>100</v>
      </c>
      <c r="J41" s="5">
        <v>99.3</v>
      </c>
      <c r="K41" s="5">
        <v>98.5</v>
      </c>
      <c r="L41" s="19">
        <f t="shared" si="7"/>
        <v>98.9</v>
      </c>
      <c r="M41" s="3">
        <f t="shared" si="2"/>
        <v>99.3</v>
      </c>
      <c r="N41" s="20">
        <v>100</v>
      </c>
      <c r="O41" s="5">
        <v>98.6</v>
      </c>
      <c r="P41" s="3">
        <f t="shared" si="3"/>
        <v>93.32</v>
      </c>
      <c r="Q41" s="20">
        <v>100</v>
      </c>
      <c r="R41" s="20"/>
      <c r="S41" s="5">
        <v>83.3</v>
      </c>
      <c r="T41" s="5">
        <v>100</v>
      </c>
      <c r="U41" s="3">
        <f t="shared" si="4"/>
        <v>98.72</v>
      </c>
      <c r="V41" s="5">
        <v>98.6</v>
      </c>
      <c r="W41" s="5">
        <v>98.6</v>
      </c>
      <c r="X41" s="5">
        <v>99.2</v>
      </c>
      <c r="Y41" s="3">
        <f t="shared" si="5"/>
        <v>99.3</v>
      </c>
      <c r="Z41" s="5">
        <v>99.3</v>
      </c>
      <c r="AA41" s="5">
        <v>99.3</v>
      </c>
      <c r="AB41" s="5">
        <v>99.3</v>
      </c>
    </row>
    <row r="42" spans="1:28" ht="40.5" x14ac:dyDescent="0.3">
      <c r="A42" s="10">
        <v>30</v>
      </c>
      <c r="B42" s="36" t="s">
        <v>47</v>
      </c>
      <c r="C42" s="29" t="s">
        <v>80</v>
      </c>
      <c r="D42" s="26">
        <f t="shared" si="0"/>
        <v>96.9</v>
      </c>
      <c r="E42" s="3">
        <f t="shared" si="6"/>
        <v>99.84</v>
      </c>
      <c r="F42" s="20">
        <v>100</v>
      </c>
      <c r="G42" s="5">
        <v>100</v>
      </c>
      <c r="H42" s="19">
        <f t="shared" si="1"/>
        <v>100</v>
      </c>
      <c r="I42" s="5">
        <v>100</v>
      </c>
      <c r="J42" s="5">
        <v>99.6</v>
      </c>
      <c r="K42" s="5">
        <v>99.6</v>
      </c>
      <c r="L42" s="19">
        <f t="shared" si="7"/>
        <v>99.6</v>
      </c>
      <c r="M42" s="3">
        <f t="shared" si="2"/>
        <v>99.5</v>
      </c>
      <c r="N42" s="20">
        <v>100</v>
      </c>
      <c r="O42" s="5">
        <v>99</v>
      </c>
      <c r="P42" s="3">
        <f t="shared" si="3"/>
        <v>87.11</v>
      </c>
      <c r="Q42" s="20">
        <v>80</v>
      </c>
      <c r="R42" s="20"/>
      <c r="S42" s="5">
        <v>83.3</v>
      </c>
      <c r="T42" s="5">
        <v>99.3</v>
      </c>
      <c r="U42" s="3">
        <f t="shared" si="4"/>
        <v>99.2</v>
      </c>
      <c r="V42" s="5">
        <v>99</v>
      </c>
      <c r="W42" s="5">
        <v>99.2</v>
      </c>
      <c r="X42" s="5">
        <v>99.6</v>
      </c>
      <c r="Y42" s="3">
        <f t="shared" si="5"/>
        <v>98.85</v>
      </c>
      <c r="Z42" s="5">
        <v>98.9</v>
      </c>
      <c r="AA42" s="5">
        <v>97.9</v>
      </c>
      <c r="AB42" s="5">
        <v>99.2</v>
      </c>
    </row>
    <row r="43" spans="1:28" ht="41.25" customHeight="1" x14ac:dyDescent="0.3">
      <c r="A43" s="10">
        <v>31</v>
      </c>
      <c r="B43" s="36" t="s">
        <v>47</v>
      </c>
      <c r="C43" s="31" t="s">
        <v>81</v>
      </c>
      <c r="D43" s="26">
        <f t="shared" si="0"/>
        <v>95.866</v>
      </c>
      <c r="E43" s="3">
        <f t="shared" si="6"/>
        <v>95.14</v>
      </c>
      <c r="F43" s="20">
        <v>100</v>
      </c>
      <c r="G43" s="5">
        <v>90</v>
      </c>
      <c r="H43" s="19">
        <f t="shared" si="1"/>
        <v>95</v>
      </c>
      <c r="I43" s="5">
        <v>90</v>
      </c>
      <c r="J43" s="5">
        <v>99.4</v>
      </c>
      <c r="K43" s="5">
        <v>98.8</v>
      </c>
      <c r="L43" s="19">
        <f t="shared" si="7"/>
        <v>99.1</v>
      </c>
      <c r="M43" s="3">
        <f t="shared" si="2"/>
        <v>99.2</v>
      </c>
      <c r="N43" s="20">
        <v>100</v>
      </c>
      <c r="O43" s="5">
        <v>98.4</v>
      </c>
      <c r="P43" s="3">
        <f t="shared" si="3"/>
        <v>87.32</v>
      </c>
      <c r="Q43" s="20">
        <v>80</v>
      </c>
      <c r="R43" s="20"/>
      <c r="S43" s="5">
        <v>83.3</v>
      </c>
      <c r="T43" s="5">
        <v>100</v>
      </c>
      <c r="U43" s="3">
        <f t="shared" si="4"/>
        <v>99.12</v>
      </c>
      <c r="V43" s="5">
        <v>98.9</v>
      </c>
      <c r="W43" s="5">
        <v>98.9</v>
      </c>
      <c r="X43" s="5">
        <v>100</v>
      </c>
      <c r="Y43" s="3">
        <f t="shared" si="5"/>
        <v>98.550000000000011</v>
      </c>
      <c r="Z43" s="5">
        <v>98.9</v>
      </c>
      <c r="AA43" s="5">
        <v>98.4</v>
      </c>
      <c r="AB43" s="5">
        <v>98.4</v>
      </c>
    </row>
    <row r="44" spans="1:28" ht="59.25" customHeight="1" x14ac:dyDescent="0.3">
      <c r="A44" s="10">
        <v>32</v>
      </c>
      <c r="B44" s="36" t="s">
        <v>47</v>
      </c>
      <c r="C44" s="29" t="s">
        <v>82</v>
      </c>
      <c r="D44" s="26">
        <f t="shared" si="0"/>
        <v>94.707999999999998</v>
      </c>
      <c r="E44" s="3">
        <f t="shared" si="6"/>
        <v>99.56</v>
      </c>
      <c r="F44" s="20">
        <v>100</v>
      </c>
      <c r="G44" s="5">
        <v>100</v>
      </c>
      <c r="H44" s="19">
        <f>(F44+G44)/2</f>
        <v>100</v>
      </c>
      <c r="I44" s="5">
        <v>100</v>
      </c>
      <c r="J44" s="5">
        <v>98.9</v>
      </c>
      <c r="K44" s="5">
        <v>98.9</v>
      </c>
      <c r="L44" s="19">
        <f t="shared" si="7"/>
        <v>98.9</v>
      </c>
      <c r="M44" s="3">
        <f t="shared" si="2"/>
        <v>97.1</v>
      </c>
      <c r="N44" s="20">
        <v>100</v>
      </c>
      <c r="O44" s="5">
        <v>94.2</v>
      </c>
      <c r="P44" s="3">
        <f t="shared" si="3"/>
        <v>79.759999999999991</v>
      </c>
      <c r="Q44" s="20">
        <v>60</v>
      </c>
      <c r="R44" s="20"/>
      <c r="S44" s="5">
        <v>83.3</v>
      </c>
      <c r="T44" s="5">
        <v>94.8</v>
      </c>
      <c r="U44" s="3">
        <f t="shared" si="4"/>
        <v>98.899999999999991</v>
      </c>
      <c r="V44" s="5">
        <v>99</v>
      </c>
      <c r="W44" s="5">
        <v>98.6</v>
      </c>
      <c r="X44" s="5">
        <v>99.3</v>
      </c>
      <c r="Y44" s="3">
        <f t="shared" si="5"/>
        <v>98.22</v>
      </c>
      <c r="Z44" s="5">
        <v>97.7</v>
      </c>
      <c r="AA44" s="5">
        <v>97.8</v>
      </c>
      <c r="AB44" s="5">
        <v>98.7</v>
      </c>
    </row>
    <row r="45" spans="1:28" ht="36" customHeight="1" x14ac:dyDescent="0.3">
      <c r="A45" s="10">
        <v>33</v>
      </c>
      <c r="B45" s="36" t="s">
        <v>47</v>
      </c>
      <c r="C45" s="31" t="s">
        <v>83</v>
      </c>
      <c r="D45" s="26">
        <f t="shared" ref="D45:D64" si="8">(E45+M45+P45+U45+Y45)/5</f>
        <v>93.665999999999997</v>
      </c>
      <c r="E45" s="3">
        <f t="shared" si="6"/>
        <v>86.94</v>
      </c>
      <c r="F45" s="20">
        <v>100</v>
      </c>
      <c r="G45" s="5">
        <v>100</v>
      </c>
      <c r="H45" s="19">
        <f t="shared" si="1"/>
        <v>100</v>
      </c>
      <c r="I45" s="5">
        <v>60</v>
      </c>
      <c r="J45" s="5">
        <v>97.4</v>
      </c>
      <c r="K45" s="5">
        <v>97.3</v>
      </c>
      <c r="L45" s="19">
        <f t="shared" si="7"/>
        <v>97.35</v>
      </c>
      <c r="M45" s="3">
        <f t="shared" si="2"/>
        <v>98.1</v>
      </c>
      <c r="N45" s="20">
        <v>100</v>
      </c>
      <c r="O45" s="5">
        <v>96.2</v>
      </c>
      <c r="P45" s="3">
        <f t="shared" si="3"/>
        <v>90.89</v>
      </c>
      <c r="Q45" s="20">
        <v>100</v>
      </c>
      <c r="R45" s="20"/>
      <c r="S45" s="5">
        <v>83.3</v>
      </c>
      <c r="T45" s="5">
        <v>91.9</v>
      </c>
      <c r="U45" s="3">
        <f t="shared" si="4"/>
        <v>96.84</v>
      </c>
      <c r="V45" s="6">
        <v>96.6</v>
      </c>
      <c r="W45" s="7">
        <v>96.6</v>
      </c>
      <c r="X45" s="6">
        <v>97.8</v>
      </c>
      <c r="Y45" s="3">
        <f t="shared" si="5"/>
        <v>95.56</v>
      </c>
      <c r="Z45" s="6">
        <v>93.4</v>
      </c>
      <c r="AA45" s="6">
        <v>96.2</v>
      </c>
      <c r="AB45" s="6">
        <v>96.6</v>
      </c>
    </row>
    <row r="46" spans="1:28" s="17" customFormat="1" ht="54" customHeight="1" x14ac:dyDescent="0.3">
      <c r="A46" s="25">
        <v>34</v>
      </c>
      <c r="B46" s="36" t="s">
        <v>47</v>
      </c>
      <c r="C46" s="29" t="s">
        <v>84</v>
      </c>
      <c r="D46" s="26">
        <f t="shared" si="8"/>
        <v>90.128</v>
      </c>
      <c r="E46" s="3">
        <f t="shared" si="6"/>
        <v>98.4</v>
      </c>
      <c r="F46" s="20">
        <v>100</v>
      </c>
      <c r="G46" s="20">
        <v>90</v>
      </c>
      <c r="H46" s="19">
        <f t="shared" si="1"/>
        <v>95</v>
      </c>
      <c r="I46" s="20">
        <v>100</v>
      </c>
      <c r="J46" s="20">
        <v>100</v>
      </c>
      <c r="K46" s="20">
        <v>99.5</v>
      </c>
      <c r="L46" s="19">
        <f t="shared" si="7"/>
        <v>99.75</v>
      </c>
      <c r="M46" s="3">
        <f t="shared" si="2"/>
        <v>94.35</v>
      </c>
      <c r="N46" s="20">
        <v>92.9</v>
      </c>
      <c r="O46" s="20">
        <v>95.8</v>
      </c>
      <c r="P46" s="3">
        <f>R46*0.3+S46*0.4+T46*0.3</f>
        <v>59.15</v>
      </c>
      <c r="Q46" s="20"/>
      <c r="R46" s="20">
        <v>0</v>
      </c>
      <c r="S46" s="20">
        <v>83.3</v>
      </c>
      <c r="T46" s="20">
        <v>86.1</v>
      </c>
      <c r="U46" s="3">
        <f t="shared" si="4"/>
        <v>99.84</v>
      </c>
      <c r="V46" s="6">
        <v>100</v>
      </c>
      <c r="W46" s="6">
        <v>99.9</v>
      </c>
      <c r="X46" s="6">
        <v>99.4</v>
      </c>
      <c r="Y46" s="3">
        <f t="shared" si="5"/>
        <v>98.9</v>
      </c>
      <c r="Z46" s="6">
        <v>99.1</v>
      </c>
      <c r="AA46" s="6">
        <v>99.1</v>
      </c>
      <c r="AB46" s="6">
        <v>98.7</v>
      </c>
    </row>
    <row r="47" spans="1:28" s="17" customFormat="1" ht="51.75" customHeight="1" x14ac:dyDescent="0.3">
      <c r="A47" s="25">
        <v>35</v>
      </c>
      <c r="B47" s="36" t="s">
        <v>47</v>
      </c>
      <c r="C47" s="29" t="s">
        <v>85</v>
      </c>
      <c r="D47" s="26">
        <f t="shared" si="8"/>
        <v>93.49199999999999</v>
      </c>
      <c r="E47" s="3">
        <f t="shared" si="6"/>
        <v>95.28</v>
      </c>
      <c r="F47" s="20">
        <v>100</v>
      </c>
      <c r="G47" s="20">
        <v>70</v>
      </c>
      <c r="H47" s="19">
        <f t="shared" si="1"/>
        <v>85</v>
      </c>
      <c r="I47" s="20">
        <v>100</v>
      </c>
      <c r="J47" s="20">
        <v>98.9</v>
      </c>
      <c r="K47" s="20">
        <v>100</v>
      </c>
      <c r="L47" s="19">
        <f t="shared" si="7"/>
        <v>99.45</v>
      </c>
      <c r="M47" s="3">
        <f t="shared" si="2"/>
        <v>99.25</v>
      </c>
      <c r="N47" s="20">
        <v>100</v>
      </c>
      <c r="O47" s="20">
        <v>98.5</v>
      </c>
      <c r="P47" s="3">
        <f>R47*0.3+S47*0.4+T47*0.3</f>
        <v>74.3</v>
      </c>
      <c r="Q47" s="20"/>
      <c r="R47" s="20">
        <v>50</v>
      </c>
      <c r="S47" s="20">
        <v>91.7</v>
      </c>
      <c r="T47" s="20">
        <v>75.400000000000006</v>
      </c>
      <c r="U47" s="3">
        <f t="shared" si="4"/>
        <v>99.68</v>
      </c>
      <c r="V47" s="6">
        <v>99.7</v>
      </c>
      <c r="W47" s="6">
        <v>99.5</v>
      </c>
      <c r="X47" s="6">
        <v>100</v>
      </c>
      <c r="Y47" s="3">
        <f t="shared" si="5"/>
        <v>98.95</v>
      </c>
      <c r="Z47" s="6">
        <v>98.7</v>
      </c>
      <c r="AA47" s="6">
        <v>99.2</v>
      </c>
      <c r="AB47" s="6">
        <v>99</v>
      </c>
    </row>
    <row r="48" spans="1:28" s="17" customFormat="1" ht="43.5" customHeight="1" x14ac:dyDescent="0.3">
      <c r="A48" s="25">
        <v>36</v>
      </c>
      <c r="B48" s="36" t="s">
        <v>47</v>
      </c>
      <c r="C48" s="32" t="s">
        <v>91</v>
      </c>
      <c r="D48" s="26">
        <f t="shared" si="8"/>
        <v>93.15</v>
      </c>
      <c r="E48" s="3">
        <f t="shared" si="6"/>
        <v>98.080000000000013</v>
      </c>
      <c r="F48" s="20">
        <v>100</v>
      </c>
      <c r="G48" s="20">
        <v>90</v>
      </c>
      <c r="H48" s="19">
        <f t="shared" si="1"/>
        <v>95</v>
      </c>
      <c r="I48" s="20">
        <v>100</v>
      </c>
      <c r="J48" s="20">
        <v>99.4</v>
      </c>
      <c r="K48" s="20">
        <v>98.5</v>
      </c>
      <c r="L48" s="19">
        <f t="shared" si="7"/>
        <v>98.95</v>
      </c>
      <c r="M48" s="3">
        <f t="shared" si="2"/>
        <v>98.8</v>
      </c>
      <c r="N48" s="20">
        <v>100</v>
      </c>
      <c r="O48" s="20">
        <v>97.6</v>
      </c>
      <c r="P48" s="3">
        <f>R48*0.3+S48*0.4+T48*0.3</f>
        <v>71.569999999999993</v>
      </c>
      <c r="Q48" s="20"/>
      <c r="R48" s="20">
        <v>75</v>
      </c>
      <c r="S48" s="20">
        <v>50</v>
      </c>
      <c r="T48" s="20">
        <v>96.9</v>
      </c>
      <c r="U48" s="3">
        <f t="shared" si="4"/>
        <v>98.98</v>
      </c>
      <c r="V48" s="6">
        <v>98.6</v>
      </c>
      <c r="W48" s="6">
        <v>99.2</v>
      </c>
      <c r="X48" s="6">
        <v>99.3</v>
      </c>
      <c r="Y48" s="3">
        <f t="shared" si="5"/>
        <v>98.32</v>
      </c>
      <c r="Z48" s="6">
        <v>98.7</v>
      </c>
      <c r="AA48" s="7">
        <v>97.8</v>
      </c>
      <c r="AB48" s="6">
        <v>98.3</v>
      </c>
    </row>
    <row r="49" spans="1:28" s="17" customFormat="1" ht="45" customHeight="1" x14ac:dyDescent="0.3">
      <c r="A49" s="25">
        <v>37</v>
      </c>
      <c r="B49" s="36" t="s">
        <v>48</v>
      </c>
      <c r="C49" s="29" t="s">
        <v>86</v>
      </c>
      <c r="D49" s="26">
        <f t="shared" si="8"/>
        <v>99.372</v>
      </c>
      <c r="E49" s="3">
        <f t="shared" si="6"/>
        <v>99.960000000000008</v>
      </c>
      <c r="F49" s="20">
        <v>100</v>
      </c>
      <c r="G49" s="20">
        <v>100</v>
      </c>
      <c r="H49" s="19">
        <f t="shared" si="1"/>
        <v>100</v>
      </c>
      <c r="I49" s="20">
        <v>100</v>
      </c>
      <c r="J49" s="20">
        <v>99.9</v>
      </c>
      <c r="K49" s="20">
        <v>99.9</v>
      </c>
      <c r="L49" s="19">
        <f t="shared" si="7"/>
        <v>99.9</v>
      </c>
      <c r="M49" s="3">
        <f t="shared" si="2"/>
        <v>99.9</v>
      </c>
      <c r="N49" s="20">
        <v>100</v>
      </c>
      <c r="O49" s="20">
        <v>99.8</v>
      </c>
      <c r="P49" s="3">
        <f>R49*0.3+S49*0.4+T49*0.3</f>
        <v>97.47999999999999</v>
      </c>
      <c r="Q49" s="20"/>
      <c r="R49" s="20">
        <v>100</v>
      </c>
      <c r="S49" s="20">
        <v>100</v>
      </c>
      <c r="T49" s="20">
        <v>91.6</v>
      </c>
      <c r="U49" s="3">
        <f t="shared" si="4"/>
        <v>99.7</v>
      </c>
      <c r="V49" s="6">
        <v>99.6</v>
      </c>
      <c r="W49" s="6">
        <v>99.7</v>
      </c>
      <c r="X49" s="6">
        <v>99.9</v>
      </c>
      <c r="Y49" s="3">
        <f t="shared" si="5"/>
        <v>99.820000000000007</v>
      </c>
      <c r="Z49" s="6">
        <v>99.9</v>
      </c>
      <c r="AA49" s="6">
        <v>99.5</v>
      </c>
      <c r="AB49" s="6">
        <v>99.9</v>
      </c>
    </row>
    <row r="50" spans="1:28" ht="51" customHeight="1" x14ac:dyDescent="0.3">
      <c r="A50" s="10">
        <v>38</v>
      </c>
      <c r="B50" s="36" t="s">
        <v>49</v>
      </c>
      <c r="C50" s="29" t="s">
        <v>87</v>
      </c>
      <c r="D50" s="26">
        <f t="shared" si="8"/>
        <v>91.532000000000011</v>
      </c>
      <c r="E50" s="3">
        <f t="shared" si="6"/>
        <v>98.240000000000009</v>
      </c>
      <c r="F50" s="20">
        <v>100</v>
      </c>
      <c r="G50" s="5">
        <v>90</v>
      </c>
      <c r="H50" s="19">
        <f t="shared" si="1"/>
        <v>95</v>
      </c>
      <c r="I50" s="5">
        <v>100</v>
      </c>
      <c r="J50" s="5">
        <v>99.5</v>
      </c>
      <c r="K50" s="5">
        <v>99.2</v>
      </c>
      <c r="L50" s="19">
        <f t="shared" si="7"/>
        <v>99.35</v>
      </c>
      <c r="M50" s="3">
        <f t="shared" si="2"/>
        <v>88.85</v>
      </c>
      <c r="N50" s="20">
        <v>78.599999999999994</v>
      </c>
      <c r="O50" s="5">
        <v>99.1</v>
      </c>
      <c r="P50" s="3">
        <f t="shared" si="3"/>
        <v>71.400000000000006</v>
      </c>
      <c r="Q50" s="20">
        <v>40</v>
      </c>
      <c r="R50" s="20"/>
      <c r="S50" s="5">
        <v>75</v>
      </c>
      <c r="T50" s="5">
        <v>98</v>
      </c>
      <c r="U50" s="3">
        <f t="shared" si="4"/>
        <v>99.62</v>
      </c>
      <c r="V50" s="8">
        <v>99.8</v>
      </c>
      <c r="W50" s="8">
        <v>99.4</v>
      </c>
      <c r="X50" s="8">
        <v>99.7</v>
      </c>
      <c r="Y50" s="3">
        <f t="shared" si="5"/>
        <v>99.55</v>
      </c>
      <c r="Z50" s="8">
        <v>99.1</v>
      </c>
      <c r="AA50" s="8">
        <v>99.6</v>
      </c>
      <c r="AB50" s="8">
        <v>99.8</v>
      </c>
    </row>
    <row r="51" spans="1:28" ht="45.75" customHeight="1" x14ac:dyDescent="0.3">
      <c r="A51" s="10">
        <v>39</v>
      </c>
      <c r="B51" s="36" t="s">
        <v>50</v>
      </c>
      <c r="C51" s="29" t="s">
        <v>88</v>
      </c>
      <c r="D51" s="26">
        <f t="shared" si="8"/>
        <v>89.47</v>
      </c>
      <c r="E51" s="3">
        <f t="shared" si="6"/>
        <v>98.12</v>
      </c>
      <c r="F51" s="20">
        <v>100</v>
      </c>
      <c r="G51" s="5">
        <v>90</v>
      </c>
      <c r="H51" s="19">
        <f t="shared" si="1"/>
        <v>95</v>
      </c>
      <c r="I51" s="5">
        <v>100</v>
      </c>
      <c r="J51" s="5">
        <v>98.9</v>
      </c>
      <c r="K51" s="5">
        <v>99.2</v>
      </c>
      <c r="L51" s="19">
        <f t="shared" si="7"/>
        <v>99.050000000000011</v>
      </c>
      <c r="M51" s="3">
        <f t="shared" si="2"/>
        <v>91.15</v>
      </c>
      <c r="N51" s="20">
        <v>83.6</v>
      </c>
      <c r="O51" s="5">
        <v>98.7</v>
      </c>
      <c r="P51" s="3">
        <f t="shared" si="3"/>
        <v>60.33</v>
      </c>
      <c r="Q51" s="20">
        <v>60</v>
      </c>
      <c r="R51" s="20"/>
      <c r="S51" s="5">
        <v>33.299999999999997</v>
      </c>
      <c r="T51" s="5">
        <v>96.7</v>
      </c>
      <c r="U51" s="3">
        <f t="shared" si="4"/>
        <v>99.060000000000016</v>
      </c>
      <c r="V51" s="5">
        <v>98.5</v>
      </c>
      <c r="W51" s="5">
        <v>99.2</v>
      </c>
      <c r="X51" s="5">
        <v>99.9</v>
      </c>
      <c r="Y51" s="3">
        <f t="shared" si="5"/>
        <v>98.69</v>
      </c>
      <c r="Z51" s="5">
        <v>98.9</v>
      </c>
      <c r="AA51" s="5">
        <v>98.1</v>
      </c>
      <c r="AB51" s="5">
        <v>98.8</v>
      </c>
    </row>
    <row r="52" spans="1:28" ht="54" customHeight="1" x14ac:dyDescent="0.3">
      <c r="A52" s="10">
        <v>40</v>
      </c>
      <c r="B52" s="36" t="s">
        <v>50</v>
      </c>
      <c r="C52" s="29" t="s">
        <v>112</v>
      </c>
      <c r="D52" s="26">
        <f t="shared" si="8"/>
        <v>88.77000000000001</v>
      </c>
      <c r="E52" s="3">
        <f t="shared" si="6"/>
        <v>86.460000000000008</v>
      </c>
      <c r="F52" s="20">
        <v>80</v>
      </c>
      <c r="G52" s="5">
        <v>50</v>
      </c>
      <c r="H52" s="19">
        <f t="shared" si="1"/>
        <v>65</v>
      </c>
      <c r="I52" s="5">
        <v>90</v>
      </c>
      <c r="J52" s="5">
        <v>100</v>
      </c>
      <c r="K52" s="5">
        <v>99.8</v>
      </c>
      <c r="L52" s="19">
        <f t="shared" si="7"/>
        <v>99.9</v>
      </c>
      <c r="M52" s="3">
        <f t="shared" si="2"/>
        <v>92.15</v>
      </c>
      <c r="N52" s="20">
        <v>85.7</v>
      </c>
      <c r="O52" s="5">
        <v>98.6</v>
      </c>
      <c r="P52" s="3">
        <f t="shared" si="3"/>
        <v>66.260000000000005</v>
      </c>
      <c r="Q52" s="20">
        <v>60</v>
      </c>
      <c r="R52" s="20"/>
      <c r="S52" s="5">
        <v>50</v>
      </c>
      <c r="T52" s="5">
        <v>94.2</v>
      </c>
      <c r="U52" s="3">
        <f t="shared" si="4"/>
        <v>99.62</v>
      </c>
      <c r="V52" s="5">
        <v>99.6</v>
      </c>
      <c r="W52" s="5">
        <v>99.6</v>
      </c>
      <c r="X52" s="5">
        <v>99.7</v>
      </c>
      <c r="Y52" s="3">
        <f t="shared" si="5"/>
        <v>99.360000000000014</v>
      </c>
      <c r="Z52" s="5">
        <v>99.4</v>
      </c>
      <c r="AA52" s="5">
        <v>99.2</v>
      </c>
      <c r="AB52" s="5">
        <v>99.4</v>
      </c>
    </row>
    <row r="53" spans="1:28" s="17" customFormat="1" ht="53.25" customHeight="1" x14ac:dyDescent="0.3">
      <c r="A53" s="25">
        <v>41</v>
      </c>
      <c r="B53" s="36" t="s">
        <v>50</v>
      </c>
      <c r="C53" s="29" t="s">
        <v>89</v>
      </c>
      <c r="D53" s="26">
        <f t="shared" si="8"/>
        <v>87.822000000000003</v>
      </c>
      <c r="E53" s="3">
        <f t="shared" si="6"/>
        <v>89.34</v>
      </c>
      <c r="F53" s="20">
        <v>80</v>
      </c>
      <c r="G53" s="20">
        <v>50</v>
      </c>
      <c r="H53" s="19">
        <f t="shared" si="1"/>
        <v>65</v>
      </c>
      <c r="I53" s="20">
        <v>100</v>
      </c>
      <c r="J53" s="20">
        <v>99.6</v>
      </c>
      <c r="K53" s="20">
        <v>99.6</v>
      </c>
      <c r="L53" s="19">
        <f t="shared" si="7"/>
        <v>99.6</v>
      </c>
      <c r="M53" s="3">
        <f t="shared" si="2"/>
        <v>96.2</v>
      </c>
      <c r="N53" s="20">
        <v>92.9</v>
      </c>
      <c r="O53" s="20">
        <v>99.5</v>
      </c>
      <c r="P53" s="3">
        <f>R53*0.3+S53*0.4+T53*0.3</f>
        <v>54.790000000000006</v>
      </c>
      <c r="Q53" s="20"/>
      <c r="R53" s="20">
        <v>0</v>
      </c>
      <c r="S53" s="20">
        <v>66.7</v>
      </c>
      <c r="T53" s="20">
        <v>93.7</v>
      </c>
      <c r="U53" s="3">
        <f t="shared" si="4"/>
        <v>99.4</v>
      </c>
      <c r="V53" s="20">
        <v>99.5</v>
      </c>
      <c r="W53" s="20">
        <v>99.1</v>
      </c>
      <c r="X53" s="20">
        <v>99.8</v>
      </c>
      <c r="Y53" s="3">
        <f t="shared" si="5"/>
        <v>99.38</v>
      </c>
      <c r="Z53" s="20">
        <v>99.7</v>
      </c>
      <c r="AA53" s="20">
        <v>99.1</v>
      </c>
      <c r="AB53" s="20">
        <v>99.3</v>
      </c>
    </row>
    <row r="54" spans="1:28" ht="63" customHeight="1" x14ac:dyDescent="0.3">
      <c r="A54" s="10">
        <v>42</v>
      </c>
      <c r="B54" s="36" t="s">
        <v>51</v>
      </c>
      <c r="C54" s="33" t="s">
        <v>92</v>
      </c>
      <c r="D54" s="26">
        <f t="shared" si="8"/>
        <v>90.225999999999999</v>
      </c>
      <c r="E54" s="3">
        <f t="shared" si="6"/>
        <v>98.039999999999992</v>
      </c>
      <c r="F54" s="20">
        <v>90</v>
      </c>
      <c r="G54" s="5">
        <v>100</v>
      </c>
      <c r="H54" s="19">
        <f t="shared" si="1"/>
        <v>95</v>
      </c>
      <c r="I54" s="5">
        <v>100</v>
      </c>
      <c r="J54" s="5">
        <v>99</v>
      </c>
      <c r="K54" s="5">
        <v>98.7</v>
      </c>
      <c r="L54" s="19">
        <f t="shared" si="7"/>
        <v>98.85</v>
      </c>
      <c r="M54" s="3">
        <f t="shared" si="2"/>
        <v>91.800000000000011</v>
      </c>
      <c r="N54" s="20">
        <v>85.7</v>
      </c>
      <c r="O54" s="5">
        <v>97.9</v>
      </c>
      <c r="P54" s="3">
        <f t="shared" si="3"/>
        <v>64.569999999999993</v>
      </c>
      <c r="Q54" s="20">
        <v>40</v>
      </c>
      <c r="R54" s="20"/>
      <c r="S54" s="5">
        <v>58.3</v>
      </c>
      <c r="T54" s="5">
        <v>97.5</v>
      </c>
      <c r="U54" s="3">
        <f t="shared" si="4"/>
        <v>98.52000000000001</v>
      </c>
      <c r="V54" s="5">
        <v>98.2</v>
      </c>
      <c r="W54" s="5">
        <v>98.2</v>
      </c>
      <c r="X54" s="5">
        <v>99.8</v>
      </c>
      <c r="Y54" s="3">
        <f t="shared" si="5"/>
        <v>98.2</v>
      </c>
      <c r="Z54" s="5">
        <v>98.2</v>
      </c>
      <c r="AA54" s="5">
        <v>98.2</v>
      </c>
      <c r="AB54" s="5">
        <v>98.2</v>
      </c>
    </row>
    <row r="55" spans="1:28" ht="47.25" customHeight="1" x14ac:dyDescent="0.3">
      <c r="A55" s="10">
        <v>43</v>
      </c>
      <c r="B55" s="36" t="s">
        <v>51</v>
      </c>
      <c r="C55" s="33" t="s">
        <v>93</v>
      </c>
      <c r="D55" s="26">
        <f t="shared" si="8"/>
        <v>91.374000000000009</v>
      </c>
      <c r="E55" s="3">
        <f t="shared" si="6"/>
        <v>93.64</v>
      </c>
      <c r="F55" s="20">
        <v>80</v>
      </c>
      <c r="G55" s="5">
        <v>80</v>
      </c>
      <c r="H55" s="19">
        <f t="shared" si="1"/>
        <v>80</v>
      </c>
      <c r="I55" s="5">
        <v>100</v>
      </c>
      <c r="J55" s="5">
        <v>99.3</v>
      </c>
      <c r="K55" s="5">
        <v>98.9</v>
      </c>
      <c r="L55" s="19">
        <f>(J55+K55)/2</f>
        <v>99.1</v>
      </c>
      <c r="M55" s="3">
        <f t="shared" si="2"/>
        <v>95.9</v>
      </c>
      <c r="N55" s="20">
        <v>92.9</v>
      </c>
      <c r="O55" s="5">
        <v>98.9</v>
      </c>
      <c r="P55" s="3">
        <f t="shared" si="3"/>
        <v>68.930000000000007</v>
      </c>
      <c r="Q55" s="20">
        <v>20</v>
      </c>
      <c r="R55" s="20"/>
      <c r="S55" s="5">
        <v>83.3</v>
      </c>
      <c r="T55" s="5">
        <v>98.7</v>
      </c>
      <c r="U55" s="3">
        <f t="shared" si="4"/>
        <v>99.54</v>
      </c>
      <c r="V55" s="5">
        <v>99.8</v>
      </c>
      <c r="W55" s="5">
        <v>99.3</v>
      </c>
      <c r="X55" s="5">
        <v>99.5</v>
      </c>
      <c r="Y55" s="3">
        <f t="shared" si="5"/>
        <v>98.86</v>
      </c>
      <c r="Z55" s="5">
        <v>99.1</v>
      </c>
      <c r="AA55" s="5">
        <v>98.4</v>
      </c>
      <c r="AB55" s="5">
        <v>98.9</v>
      </c>
    </row>
    <row r="56" spans="1:28" ht="53.25" customHeight="1" x14ac:dyDescent="0.3">
      <c r="A56" s="10">
        <v>44</v>
      </c>
      <c r="B56" s="36" t="s">
        <v>51</v>
      </c>
      <c r="C56" s="32" t="s">
        <v>94</v>
      </c>
      <c r="D56" s="26">
        <f t="shared" si="8"/>
        <v>93.106000000000023</v>
      </c>
      <c r="E56" s="3">
        <f t="shared" si="6"/>
        <v>99.14</v>
      </c>
      <c r="F56" s="20">
        <v>100</v>
      </c>
      <c r="G56" s="5">
        <v>100</v>
      </c>
      <c r="H56" s="19">
        <f t="shared" si="1"/>
        <v>100</v>
      </c>
      <c r="I56" s="5">
        <v>100</v>
      </c>
      <c r="J56" s="5">
        <v>98.8</v>
      </c>
      <c r="K56" s="5">
        <v>96.9</v>
      </c>
      <c r="L56" s="19">
        <f t="shared" si="7"/>
        <v>97.85</v>
      </c>
      <c r="M56" s="3">
        <f t="shared" si="2"/>
        <v>91.25</v>
      </c>
      <c r="N56" s="20">
        <v>85.7</v>
      </c>
      <c r="O56" s="5">
        <v>96.8</v>
      </c>
      <c r="P56" s="3">
        <f t="shared" si="3"/>
        <v>79.540000000000006</v>
      </c>
      <c r="Q56" s="20">
        <v>80</v>
      </c>
      <c r="R56" s="20"/>
      <c r="S56" s="5">
        <v>66.7</v>
      </c>
      <c r="T56" s="5">
        <v>96.2</v>
      </c>
      <c r="U56" s="3">
        <f t="shared" si="4"/>
        <v>98.02000000000001</v>
      </c>
      <c r="V56" s="5">
        <v>97.7</v>
      </c>
      <c r="W56" s="5">
        <v>97.7</v>
      </c>
      <c r="X56" s="5">
        <v>99.3</v>
      </c>
      <c r="Y56" s="3">
        <f t="shared" si="5"/>
        <v>97.580000000000013</v>
      </c>
      <c r="Z56" s="5">
        <v>98</v>
      </c>
      <c r="AA56" s="5">
        <v>95.4</v>
      </c>
      <c r="AB56" s="5">
        <v>98.2</v>
      </c>
    </row>
    <row r="57" spans="1:28" ht="54.75" customHeight="1" x14ac:dyDescent="0.3">
      <c r="A57" s="10">
        <v>45</v>
      </c>
      <c r="B57" s="36" t="s">
        <v>51</v>
      </c>
      <c r="C57" s="32" t="s">
        <v>95</v>
      </c>
      <c r="D57" s="26">
        <f t="shared" si="8"/>
        <v>96.4</v>
      </c>
      <c r="E57" s="3">
        <f t="shared" si="6"/>
        <v>99.7</v>
      </c>
      <c r="F57" s="20">
        <v>100</v>
      </c>
      <c r="G57" s="5">
        <v>100</v>
      </c>
      <c r="H57" s="19">
        <f t="shared" si="1"/>
        <v>100</v>
      </c>
      <c r="I57" s="5">
        <v>100</v>
      </c>
      <c r="J57" s="5">
        <v>99.1</v>
      </c>
      <c r="K57" s="5">
        <v>99.4</v>
      </c>
      <c r="L57" s="19">
        <f t="shared" si="7"/>
        <v>99.25</v>
      </c>
      <c r="M57" s="3">
        <f t="shared" si="2"/>
        <v>99.35</v>
      </c>
      <c r="N57" s="20">
        <v>100</v>
      </c>
      <c r="O57" s="5">
        <v>98.7</v>
      </c>
      <c r="P57" s="3">
        <f t="shared" si="3"/>
        <v>84.7</v>
      </c>
      <c r="Q57" s="20">
        <v>100</v>
      </c>
      <c r="R57" s="20"/>
      <c r="S57" s="5">
        <v>66.7</v>
      </c>
      <c r="T57" s="5">
        <v>93.4</v>
      </c>
      <c r="U57" s="3">
        <f t="shared" si="4"/>
        <v>99.22</v>
      </c>
      <c r="V57" s="5">
        <v>98.9</v>
      </c>
      <c r="W57" s="5">
        <v>99.3</v>
      </c>
      <c r="X57" s="5">
        <v>99.7</v>
      </c>
      <c r="Y57" s="3">
        <f t="shared" si="5"/>
        <v>99.03</v>
      </c>
      <c r="Z57" s="5">
        <v>99.3</v>
      </c>
      <c r="AA57" s="5">
        <v>97.7</v>
      </c>
      <c r="AB57" s="5">
        <v>99.4</v>
      </c>
    </row>
    <row r="58" spans="1:28" s="17" customFormat="1" ht="56.25" customHeight="1" x14ac:dyDescent="0.3">
      <c r="A58" s="25">
        <v>46</v>
      </c>
      <c r="B58" s="36" t="s">
        <v>51</v>
      </c>
      <c r="C58" s="32" t="s">
        <v>96</v>
      </c>
      <c r="D58" s="26">
        <f t="shared" si="8"/>
        <v>95.940000000000012</v>
      </c>
      <c r="E58" s="3">
        <f t="shared" si="6"/>
        <v>98.300000000000011</v>
      </c>
      <c r="F58" s="20">
        <v>100</v>
      </c>
      <c r="G58" s="20">
        <v>90</v>
      </c>
      <c r="H58" s="19">
        <f t="shared" si="1"/>
        <v>95</v>
      </c>
      <c r="I58" s="20">
        <v>100</v>
      </c>
      <c r="J58" s="20">
        <v>99.4</v>
      </c>
      <c r="K58" s="20">
        <v>99.6</v>
      </c>
      <c r="L58" s="19">
        <f t="shared" si="7"/>
        <v>99.5</v>
      </c>
      <c r="M58" s="3">
        <f t="shared" si="2"/>
        <v>92.300000000000011</v>
      </c>
      <c r="N58" s="20">
        <v>85.7</v>
      </c>
      <c r="O58" s="20">
        <v>98.9</v>
      </c>
      <c r="P58" s="3">
        <f>R58*0.3+S58*0.4+T58*0.3</f>
        <v>89.789999999999992</v>
      </c>
      <c r="Q58" s="20"/>
      <c r="R58" s="20">
        <v>100</v>
      </c>
      <c r="S58" s="20">
        <v>75</v>
      </c>
      <c r="T58" s="20">
        <v>99.3</v>
      </c>
      <c r="U58" s="3">
        <f t="shared" si="4"/>
        <v>99.660000000000011</v>
      </c>
      <c r="V58" s="20">
        <v>99.5</v>
      </c>
      <c r="W58" s="20">
        <v>99.7</v>
      </c>
      <c r="X58" s="20">
        <v>99.9</v>
      </c>
      <c r="Y58" s="3">
        <f t="shared" si="5"/>
        <v>99.65</v>
      </c>
      <c r="Z58" s="20">
        <v>99.6</v>
      </c>
      <c r="AA58" s="20">
        <v>99.6</v>
      </c>
      <c r="AB58" s="20">
        <v>99.7</v>
      </c>
    </row>
    <row r="59" spans="1:28" ht="55.5" customHeight="1" x14ac:dyDescent="0.3">
      <c r="A59" s="10">
        <v>47</v>
      </c>
      <c r="B59" s="36" t="s">
        <v>51</v>
      </c>
      <c r="C59" s="32" t="s">
        <v>97</v>
      </c>
      <c r="D59" s="26">
        <f t="shared" si="8"/>
        <v>96.91</v>
      </c>
      <c r="E59" s="3">
        <f t="shared" si="6"/>
        <v>99.76</v>
      </c>
      <c r="F59" s="20">
        <v>100</v>
      </c>
      <c r="G59" s="5">
        <v>100</v>
      </c>
      <c r="H59" s="19">
        <f t="shared" si="1"/>
        <v>100</v>
      </c>
      <c r="I59" s="5">
        <v>100</v>
      </c>
      <c r="J59" s="5">
        <v>99.5</v>
      </c>
      <c r="K59" s="5">
        <v>99.3</v>
      </c>
      <c r="L59" s="19">
        <f t="shared" si="7"/>
        <v>99.4</v>
      </c>
      <c r="M59" s="3">
        <f t="shared" si="2"/>
        <v>99.6</v>
      </c>
      <c r="N59" s="20">
        <v>100</v>
      </c>
      <c r="O59" s="5">
        <v>99.2</v>
      </c>
      <c r="P59" s="3">
        <f t="shared" si="3"/>
        <v>86.33</v>
      </c>
      <c r="Q59" s="20">
        <v>80</v>
      </c>
      <c r="R59" s="20"/>
      <c r="S59" s="5">
        <v>83.3</v>
      </c>
      <c r="T59" s="5">
        <v>96.7</v>
      </c>
      <c r="U59" s="3">
        <f t="shared" si="4"/>
        <v>99.580000000000013</v>
      </c>
      <c r="V59" s="5">
        <v>99.6</v>
      </c>
      <c r="W59" s="5">
        <v>99.5</v>
      </c>
      <c r="X59" s="5">
        <v>99.7</v>
      </c>
      <c r="Y59" s="3">
        <f t="shared" si="5"/>
        <v>99.28</v>
      </c>
      <c r="Z59" s="5">
        <v>99.1</v>
      </c>
      <c r="AA59" s="5">
        <v>99.5</v>
      </c>
      <c r="AB59" s="5">
        <v>99.3</v>
      </c>
    </row>
    <row r="60" spans="1:28" ht="66.75" customHeight="1" x14ac:dyDescent="0.3">
      <c r="A60" s="10">
        <v>48</v>
      </c>
      <c r="B60" s="36" t="s">
        <v>51</v>
      </c>
      <c r="C60" s="32" t="s">
        <v>98</v>
      </c>
      <c r="D60" s="26">
        <f t="shared" si="8"/>
        <v>99.468000000000004</v>
      </c>
      <c r="E60" s="3">
        <f t="shared" si="6"/>
        <v>98.18</v>
      </c>
      <c r="F60" s="20">
        <v>100</v>
      </c>
      <c r="G60" s="5">
        <v>90</v>
      </c>
      <c r="H60" s="19">
        <f t="shared" si="1"/>
        <v>95</v>
      </c>
      <c r="I60" s="5">
        <v>100</v>
      </c>
      <c r="J60" s="5">
        <v>100</v>
      </c>
      <c r="K60" s="5">
        <v>98.4</v>
      </c>
      <c r="L60" s="19">
        <f t="shared" si="7"/>
        <v>99.2</v>
      </c>
      <c r="M60" s="3">
        <f t="shared" si="2"/>
        <v>100</v>
      </c>
      <c r="N60" s="20">
        <v>100</v>
      </c>
      <c r="O60" s="5">
        <v>100</v>
      </c>
      <c r="P60" s="3">
        <f t="shared" si="3"/>
        <v>100</v>
      </c>
      <c r="Q60" s="20">
        <v>100</v>
      </c>
      <c r="R60" s="20"/>
      <c r="S60" s="5">
        <v>100</v>
      </c>
      <c r="T60" s="5">
        <v>100</v>
      </c>
      <c r="U60" s="3">
        <f t="shared" si="4"/>
        <v>100</v>
      </c>
      <c r="V60" s="5">
        <v>100</v>
      </c>
      <c r="W60" s="5">
        <v>100</v>
      </c>
      <c r="X60" s="5">
        <v>100</v>
      </c>
      <c r="Y60" s="3">
        <f t="shared" si="5"/>
        <v>99.16</v>
      </c>
      <c r="Z60" s="5">
        <v>99.3</v>
      </c>
      <c r="AA60" s="5">
        <v>98.6</v>
      </c>
      <c r="AB60" s="5">
        <v>99.3</v>
      </c>
    </row>
    <row r="61" spans="1:28" ht="58.5" customHeight="1" x14ac:dyDescent="0.3">
      <c r="A61" s="10">
        <v>49</v>
      </c>
      <c r="B61" s="36" t="s">
        <v>51</v>
      </c>
      <c r="C61" s="32" t="s">
        <v>99</v>
      </c>
      <c r="D61" s="26">
        <f t="shared" si="8"/>
        <v>95.503999999999991</v>
      </c>
      <c r="E61" s="3">
        <f t="shared" si="6"/>
        <v>97.56</v>
      </c>
      <c r="F61" s="20">
        <v>90</v>
      </c>
      <c r="G61" s="5">
        <v>100</v>
      </c>
      <c r="H61" s="19">
        <f t="shared" si="1"/>
        <v>95</v>
      </c>
      <c r="I61" s="5">
        <v>100</v>
      </c>
      <c r="J61" s="5">
        <v>98.2</v>
      </c>
      <c r="K61" s="5">
        <v>97.1</v>
      </c>
      <c r="L61" s="19">
        <f t="shared" si="7"/>
        <v>97.65</v>
      </c>
      <c r="M61" s="3">
        <f t="shared" si="2"/>
        <v>98.75</v>
      </c>
      <c r="N61" s="20">
        <v>99.3</v>
      </c>
      <c r="O61" s="5">
        <v>98.2</v>
      </c>
      <c r="P61" s="3">
        <f t="shared" si="3"/>
        <v>83.22</v>
      </c>
      <c r="Q61" s="20">
        <v>80</v>
      </c>
      <c r="R61" s="20"/>
      <c r="S61" s="5">
        <v>75</v>
      </c>
      <c r="T61" s="5">
        <v>97.4</v>
      </c>
      <c r="U61" s="3">
        <f t="shared" si="4"/>
        <v>99.480000000000018</v>
      </c>
      <c r="V61" s="5">
        <v>99.5</v>
      </c>
      <c r="W61" s="5">
        <v>99.2</v>
      </c>
      <c r="X61" s="5">
        <v>100</v>
      </c>
      <c r="Y61" s="3">
        <f t="shared" si="5"/>
        <v>98.509999999999991</v>
      </c>
      <c r="Z61" s="5">
        <v>99</v>
      </c>
      <c r="AA61" s="5">
        <v>97.3</v>
      </c>
      <c r="AB61" s="5">
        <v>98.7</v>
      </c>
    </row>
    <row r="62" spans="1:28" ht="47.25" customHeight="1" x14ac:dyDescent="0.3">
      <c r="A62" s="10">
        <v>50</v>
      </c>
      <c r="B62" s="36" t="s">
        <v>51</v>
      </c>
      <c r="C62" s="32" t="s">
        <v>100</v>
      </c>
      <c r="D62" s="26">
        <f t="shared" si="8"/>
        <v>95.478000000000023</v>
      </c>
      <c r="E62" s="3">
        <f t="shared" si="6"/>
        <v>98.5</v>
      </c>
      <c r="F62" s="20">
        <v>100</v>
      </c>
      <c r="G62" s="5">
        <v>90</v>
      </c>
      <c r="H62" s="19">
        <f t="shared" si="1"/>
        <v>95</v>
      </c>
      <c r="I62" s="5">
        <v>100</v>
      </c>
      <c r="J62" s="5">
        <v>100</v>
      </c>
      <c r="K62" s="5">
        <v>100</v>
      </c>
      <c r="L62" s="19">
        <f t="shared" si="7"/>
        <v>100</v>
      </c>
      <c r="M62" s="3">
        <f t="shared" si="2"/>
        <v>100</v>
      </c>
      <c r="N62" s="20">
        <v>100</v>
      </c>
      <c r="O62" s="5">
        <v>100</v>
      </c>
      <c r="P62" s="3">
        <f t="shared" si="3"/>
        <v>78.97</v>
      </c>
      <c r="Q62" s="20">
        <v>80</v>
      </c>
      <c r="R62" s="20"/>
      <c r="S62" s="5">
        <v>66.7</v>
      </c>
      <c r="T62" s="5">
        <v>94.3</v>
      </c>
      <c r="U62" s="3">
        <f t="shared" si="4"/>
        <v>99.960000000000008</v>
      </c>
      <c r="V62" s="5">
        <v>100</v>
      </c>
      <c r="W62" s="5">
        <v>100</v>
      </c>
      <c r="X62" s="5">
        <v>99.8</v>
      </c>
      <c r="Y62" s="3">
        <f t="shared" si="5"/>
        <v>99.960000000000008</v>
      </c>
      <c r="Z62" s="5">
        <v>100</v>
      </c>
      <c r="AA62" s="5">
        <v>99.8</v>
      </c>
      <c r="AB62" s="5">
        <v>100</v>
      </c>
    </row>
    <row r="63" spans="1:28" ht="57" customHeight="1" x14ac:dyDescent="0.3">
      <c r="A63" s="10">
        <v>51</v>
      </c>
      <c r="B63" s="36" t="s">
        <v>51</v>
      </c>
      <c r="C63" s="32" t="s">
        <v>101</v>
      </c>
      <c r="D63" s="26">
        <f t="shared" si="8"/>
        <v>98.60799999999999</v>
      </c>
      <c r="E63" s="3">
        <f t="shared" si="6"/>
        <v>99.94</v>
      </c>
      <c r="F63" s="20">
        <v>100</v>
      </c>
      <c r="G63" s="5">
        <v>100</v>
      </c>
      <c r="H63" s="19">
        <f t="shared" si="1"/>
        <v>100</v>
      </c>
      <c r="I63" s="5">
        <v>100</v>
      </c>
      <c r="J63" s="5">
        <v>100</v>
      </c>
      <c r="K63" s="5">
        <v>99.7</v>
      </c>
      <c r="L63" s="19">
        <f t="shared" si="7"/>
        <v>99.85</v>
      </c>
      <c r="M63" s="3">
        <f t="shared" si="2"/>
        <v>100</v>
      </c>
      <c r="N63" s="20">
        <v>100</v>
      </c>
      <c r="O63" s="5">
        <v>100</v>
      </c>
      <c r="P63" s="3">
        <f t="shared" si="3"/>
        <v>93.259999999999991</v>
      </c>
      <c r="Q63" s="20">
        <v>100</v>
      </c>
      <c r="R63" s="20"/>
      <c r="S63" s="5">
        <v>83.3</v>
      </c>
      <c r="T63" s="5">
        <v>99.8</v>
      </c>
      <c r="U63" s="3">
        <f t="shared" si="4"/>
        <v>100</v>
      </c>
      <c r="V63" s="5">
        <v>100</v>
      </c>
      <c r="W63" s="5">
        <v>100</v>
      </c>
      <c r="X63" s="5">
        <v>100</v>
      </c>
      <c r="Y63" s="3">
        <f t="shared" si="5"/>
        <v>99.84</v>
      </c>
      <c r="Z63" s="5">
        <v>99.9</v>
      </c>
      <c r="AA63" s="5">
        <v>99.6</v>
      </c>
      <c r="AB63" s="5">
        <v>99.9</v>
      </c>
    </row>
    <row r="64" spans="1:28" s="17" customFormat="1" ht="49.5" customHeight="1" x14ac:dyDescent="0.3">
      <c r="A64" s="25">
        <v>52</v>
      </c>
      <c r="B64" s="36" t="s">
        <v>51</v>
      </c>
      <c r="C64" s="32" t="s">
        <v>102</v>
      </c>
      <c r="D64" s="26">
        <f t="shared" si="8"/>
        <v>85.203999999999994</v>
      </c>
      <c r="E64" s="3">
        <f t="shared" si="6"/>
        <v>96.28</v>
      </c>
      <c r="F64" s="20">
        <v>100</v>
      </c>
      <c r="G64" s="20">
        <v>80</v>
      </c>
      <c r="H64" s="19">
        <f t="shared" si="1"/>
        <v>90</v>
      </c>
      <c r="I64" s="20">
        <v>100</v>
      </c>
      <c r="J64" s="20">
        <v>97.1</v>
      </c>
      <c r="K64" s="20">
        <v>99.3</v>
      </c>
      <c r="L64" s="19">
        <f t="shared" si="7"/>
        <v>98.199999999999989</v>
      </c>
      <c r="M64" s="3">
        <f t="shared" si="2"/>
        <v>93.95</v>
      </c>
      <c r="N64" s="20">
        <v>95</v>
      </c>
      <c r="O64" s="20">
        <v>92.9</v>
      </c>
      <c r="P64" s="3">
        <f>R64*0.3+S64*0.4+T64*0.3</f>
        <v>38.01</v>
      </c>
      <c r="Q64" s="20"/>
      <c r="R64" s="20">
        <v>0</v>
      </c>
      <c r="S64" s="20">
        <v>33.299999999999997</v>
      </c>
      <c r="T64" s="20">
        <v>82.3</v>
      </c>
      <c r="U64" s="3">
        <f t="shared" si="4"/>
        <v>99.14</v>
      </c>
      <c r="V64" s="20">
        <v>98.6</v>
      </c>
      <c r="W64" s="20">
        <v>99.6</v>
      </c>
      <c r="X64" s="20">
        <v>99.3</v>
      </c>
      <c r="Y64" s="3">
        <f t="shared" si="5"/>
        <v>98.64</v>
      </c>
      <c r="Z64" s="20">
        <v>98.8</v>
      </c>
      <c r="AA64" s="20">
        <v>97.5</v>
      </c>
      <c r="AB64" s="20">
        <v>99</v>
      </c>
    </row>
    <row r="65" spans="3:4" ht="21" x14ac:dyDescent="0.35">
      <c r="C65" s="28" t="s">
        <v>111</v>
      </c>
      <c r="D65" s="27">
        <f>AVERAGE(D13:D64)</f>
        <v>93.211884615384605</v>
      </c>
    </row>
  </sheetData>
  <sortState ref="A2:D64">
    <sortCondition descending="1" ref="D1"/>
  </sortState>
  <mergeCells count="25">
    <mergeCell ref="A1:E1"/>
    <mergeCell ref="A3:C3"/>
    <mergeCell ref="D3:G3"/>
    <mergeCell ref="D4:G4"/>
    <mergeCell ref="J11:L11"/>
    <mergeCell ref="A7:G7"/>
    <mergeCell ref="A8:A11"/>
    <mergeCell ref="C8:C11"/>
    <mergeCell ref="D8:D11"/>
    <mergeCell ref="E8:AB8"/>
    <mergeCell ref="Y9:AB9"/>
    <mergeCell ref="M10:O10"/>
    <mergeCell ref="M9:O9"/>
    <mergeCell ref="P9:T9"/>
    <mergeCell ref="U10:X10"/>
    <mergeCell ref="E10:L10"/>
    <mergeCell ref="E9:L9"/>
    <mergeCell ref="Y10:AB10"/>
    <mergeCell ref="A2:C2"/>
    <mergeCell ref="A4:C4"/>
    <mergeCell ref="A5:C5"/>
    <mergeCell ref="U9:X9"/>
    <mergeCell ref="B8:B11"/>
    <mergeCell ref="F11:H11"/>
    <mergeCell ref="P10:T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6"/>
  <sheetViews>
    <sheetView topLeftCell="A28" workbookViewId="0">
      <selection activeCell="I17" sqref="I17"/>
    </sheetView>
  </sheetViews>
  <sheetFormatPr defaultRowHeight="15" x14ac:dyDescent="0.25"/>
  <sheetData>
    <row r="2" spans="2:6" ht="15.75" thickBot="1" x14ac:dyDescent="0.3"/>
    <row r="3" spans="2:6" ht="15.75" thickBot="1" x14ac:dyDescent="0.3">
      <c r="B3" s="40"/>
      <c r="D3" s="40"/>
      <c r="F3" s="40">
        <v>99.65</v>
      </c>
    </row>
    <row r="4" spans="2:6" ht="15.75" thickBot="1" x14ac:dyDescent="0.3">
      <c r="B4" s="41"/>
      <c r="D4" s="42"/>
      <c r="F4" s="43">
        <v>99.38</v>
      </c>
    </row>
    <row r="5" spans="2:6" ht="15.75" thickBot="1" x14ac:dyDescent="0.3">
      <c r="B5" s="41"/>
      <c r="D5" s="42"/>
      <c r="F5" s="43">
        <v>99.08</v>
      </c>
    </row>
    <row r="6" spans="2:6" ht="15.75" thickBot="1" x14ac:dyDescent="0.3">
      <c r="B6" s="41"/>
      <c r="D6" s="42"/>
      <c r="F6" s="43">
        <v>98.88</v>
      </c>
    </row>
    <row r="7" spans="2:6" ht="15.75" thickBot="1" x14ac:dyDescent="0.3">
      <c r="B7" s="41"/>
      <c r="D7" s="42"/>
      <c r="F7" s="43">
        <v>98.8</v>
      </c>
    </row>
    <row r="8" spans="2:6" ht="15.75" thickBot="1" x14ac:dyDescent="0.3">
      <c r="B8" s="41"/>
      <c r="D8" s="42"/>
      <c r="F8" s="43">
        <v>98.68</v>
      </c>
    </row>
    <row r="9" spans="2:6" ht="15.75" thickBot="1" x14ac:dyDescent="0.3">
      <c r="B9" s="41"/>
      <c r="D9" s="42"/>
      <c r="F9" s="43">
        <v>98.64</v>
      </c>
    </row>
    <row r="10" spans="2:6" ht="15.75" thickBot="1" x14ac:dyDescent="0.3">
      <c r="B10" s="41"/>
      <c r="D10" s="42"/>
      <c r="F10" s="43">
        <v>98.46</v>
      </c>
    </row>
    <row r="11" spans="2:6" ht="15.75" thickBot="1" x14ac:dyDescent="0.3">
      <c r="B11" s="41"/>
      <c r="D11" s="42"/>
      <c r="F11" s="43">
        <v>98.2</v>
      </c>
    </row>
    <row r="12" spans="2:6" ht="15.75" thickBot="1" x14ac:dyDescent="0.3">
      <c r="B12" s="41"/>
      <c r="D12" s="42"/>
      <c r="F12" s="43">
        <v>97.98</v>
      </c>
    </row>
    <row r="13" spans="2:6" ht="15.75" thickBot="1" x14ac:dyDescent="0.3">
      <c r="B13" s="41"/>
      <c r="D13" s="42"/>
      <c r="F13" s="43">
        <v>97.94</v>
      </c>
    </row>
    <row r="14" spans="2:6" ht="15.75" thickBot="1" x14ac:dyDescent="0.3">
      <c r="B14" s="41"/>
      <c r="D14" s="42"/>
      <c r="F14" s="43">
        <v>97.72</v>
      </c>
    </row>
    <row r="15" spans="2:6" ht="15.75" thickBot="1" x14ac:dyDescent="0.3">
      <c r="B15" s="41"/>
      <c r="D15" s="42"/>
      <c r="F15" s="43">
        <v>97.68</v>
      </c>
    </row>
    <row r="16" spans="2:6" ht="15.75" thickBot="1" x14ac:dyDescent="0.3">
      <c r="B16" s="71"/>
      <c r="D16" s="42"/>
      <c r="F16" s="43">
        <v>97.36</v>
      </c>
    </row>
    <row r="17" spans="2:6" ht="15.75" thickBot="1" x14ac:dyDescent="0.3">
      <c r="B17" s="72"/>
      <c r="D17" s="71"/>
      <c r="F17" s="43">
        <v>97.14</v>
      </c>
    </row>
    <row r="18" spans="2:6" ht="15.75" thickBot="1" x14ac:dyDescent="0.3">
      <c r="B18" s="41"/>
      <c r="D18" s="72"/>
      <c r="F18" s="43">
        <v>96.66</v>
      </c>
    </row>
    <row r="19" spans="2:6" ht="15.75" thickBot="1" x14ac:dyDescent="0.3">
      <c r="B19" s="41"/>
      <c r="D19" s="42"/>
      <c r="F19" s="43">
        <v>96.46</v>
      </c>
    </row>
    <row r="20" spans="2:6" ht="15.75" thickBot="1" x14ac:dyDescent="0.3">
      <c r="B20" s="41"/>
      <c r="D20" s="42"/>
      <c r="F20" s="43">
        <v>95.74</v>
      </c>
    </row>
    <row r="21" spans="2:6" ht="15.75" thickBot="1" x14ac:dyDescent="0.3">
      <c r="B21" s="41"/>
      <c r="D21" s="42"/>
      <c r="F21" s="43">
        <v>95.7</v>
      </c>
    </row>
    <row r="22" spans="2:6" ht="15.75" thickBot="1" x14ac:dyDescent="0.3">
      <c r="B22" s="41"/>
      <c r="D22" s="42"/>
      <c r="F22" s="43">
        <v>95.54</v>
      </c>
    </row>
    <row r="23" spans="2:6" ht="15.75" thickBot="1" x14ac:dyDescent="0.3">
      <c r="B23" s="41"/>
      <c r="D23" s="42"/>
      <c r="F23" s="43">
        <v>95.5</v>
      </c>
    </row>
    <row r="24" spans="2:6" ht="15.75" thickBot="1" x14ac:dyDescent="0.3">
      <c r="B24" s="41"/>
      <c r="D24" s="42"/>
      <c r="F24" s="43">
        <v>95.1</v>
      </c>
    </row>
    <row r="25" spans="2:6" ht="15.75" thickBot="1" x14ac:dyDescent="0.3">
      <c r="B25" s="41"/>
      <c r="D25" s="42"/>
      <c r="F25" s="43">
        <v>94.68</v>
      </c>
    </row>
    <row r="26" spans="2:6" ht="15.75" thickBot="1" x14ac:dyDescent="0.3">
      <c r="B26" s="41"/>
      <c r="D26" s="42"/>
      <c r="F26" s="71">
        <v>94.42</v>
      </c>
    </row>
    <row r="27" spans="2:6" ht="15.75" thickBot="1" x14ac:dyDescent="0.3">
      <c r="B27" s="41"/>
      <c r="D27" s="42"/>
      <c r="F27" s="72"/>
    </row>
    <row r="28" spans="2:6" ht="15.75" thickBot="1" x14ac:dyDescent="0.3">
      <c r="B28" s="41"/>
      <c r="D28" s="42"/>
      <c r="F28" s="43">
        <v>94.4</v>
      </c>
    </row>
    <row r="29" spans="2:6" ht="15.75" thickBot="1" x14ac:dyDescent="0.3">
      <c r="B29" s="41"/>
      <c r="D29" s="42"/>
      <c r="F29" s="43">
        <v>93.8</v>
      </c>
    </row>
    <row r="30" spans="2:6" ht="15.75" thickBot="1" x14ac:dyDescent="0.3">
      <c r="B30" s="41"/>
      <c r="D30" s="42"/>
      <c r="F30" s="43">
        <v>93.78</v>
      </c>
    </row>
    <row r="31" spans="2:6" ht="15.75" thickBot="1" x14ac:dyDescent="0.3">
      <c r="B31" s="41"/>
      <c r="D31" s="42"/>
      <c r="F31" s="43">
        <v>93.74</v>
      </c>
    </row>
    <row r="32" spans="2:6" ht="15.75" thickBot="1" x14ac:dyDescent="0.3">
      <c r="B32" s="41"/>
      <c r="D32" s="42"/>
      <c r="F32" s="43">
        <v>93.58</v>
      </c>
    </row>
    <row r="33" spans="2:6" ht="15.75" thickBot="1" x14ac:dyDescent="0.3">
      <c r="B33" s="41"/>
      <c r="D33" s="42"/>
      <c r="F33" s="43">
        <v>93.3</v>
      </c>
    </row>
    <row r="34" spans="2:6" ht="15.75" thickBot="1" x14ac:dyDescent="0.3">
      <c r="B34" s="41"/>
      <c r="D34" s="42"/>
      <c r="F34" s="43">
        <v>93.16</v>
      </c>
    </row>
    <row r="35" spans="2:6" ht="15.75" thickBot="1" x14ac:dyDescent="0.3">
      <c r="B35" s="41"/>
      <c r="D35" s="42"/>
      <c r="F35" s="43">
        <v>93.12</v>
      </c>
    </row>
    <row r="36" spans="2:6" ht="15.75" thickBot="1" x14ac:dyDescent="0.3">
      <c r="B36" s="41"/>
      <c r="D36" s="42"/>
      <c r="F36" s="43">
        <v>92.08</v>
      </c>
    </row>
    <row r="37" spans="2:6" ht="15.75" thickBot="1" x14ac:dyDescent="0.3">
      <c r="B37" s="41"/>
      <c r="D37" s="42"/>
      <c r="F37" s="43">
        <v>91.86</v>
      </c>
    </row>
    <row r="38" spans="2:6" ht="15.75" thickBot="1" x14ac:dyDescent="0.3">
      <c r="B38" s="41"/>
      <c r="D38" s="42"/>
      <c r="F38" s="43">
        <v>91.82</v>
      </c>
    </row>
    <row r="39" spans="2:6" ht="15.75" thickBot="1" x14ac:dyDescent="0.3">
      <c r="B39" s="41"/>
      <c r="D39" s="42"/>
      <c r="F39" s="43">
        <v>91.8</v>
      </c>
    </row>
    <row r="40" spans="2:6" ht="15.75" thickBot="1" x14ac:dyDescent="0.3">
      <c r="B40" s="41"/>
      <c r="D40" s="42"/>
      <c r="F40" s="43">
        <v>91.5</v>
      </c>
    </row>
    <row r="41" spans="2:6" ht="15.75" thickBot="1" x14ac:dyDescent="0.3">
      <c r="B41" s="41"/>
      <c r="D41" s="42"/>
      <c r="F41" s="43">
        <v>91.38</v>
      </c>
    </row>
    <row r="42" spans="2:6" ht="15.75" thickBot="1" x14ac:dyDescent="0.3">
      <c r="B42" s="41"/>
      <c r="D42" s="42"/>
      <c r="F42" s="43">
        <v>91.18</v>
      </c>
    </row>
    <row r="43" spans="2:6" ht="15.75" thickBot="1" x14ac:dyDescent="0.3">
      <c r="B43" s="41"/>
      <c r="D43" s="42"/>
      <c r="F43" s="43">
        <v>90.74</v>
      </c>
    </row>
    <row r="44" spans="2:6" ht="15.75" thickBot="1" x14ac:dyDescent="0.3">
      <c r="B44" s="41"/>
      <c r="D44" s="42"/>
      <c r="F44" s="43">
        <v>90.66</v>
      </c>
    </row>
    <row r="45" spans="2:6" ht="15.75" thickBot="1" x14ac:dyDescent="0.3">
      <c r="B45" s="41"/>
      <c r="D45" s="42"/>
      <c r="F45" s="43">
        <v>90.52</v>
      </c>
    </row>
    <row r="46" spans="2:6" ht="15.75" thickBot="1" x14ac:dyDescent="0.3">
      <c r="B46" s="41"/>
      <c r="D46" s="42"/>
      <c r="F46" s="43">
        <v>89.68</v>
      </c>
    </row>
    <row r="47" spans="2:6" ht="15.75" thickBot="1" x14ac:dyDescent="0.3">
      <c r="B47" s="41"/>
      <c r="D47" s="42"/>
      <c r="F47" s="43">
        <v>89.3</v>
      </c>
    </row>
    <row r="48" spans="2:6" ht="15.75" thickBot="1" x14ac:dyDescent="0.3">
      <c r="B48" s="41"/>
      <c r="D48" s="42"/>
      <c r="F48" s="43">
        <v>89.16</v>
      </c>
    </row>
    <row r="49" spans="2:6" ht="15.75" thickBot="1" x14ac:dyDescent="0.3">
      <c r="B49" s="41"/>
      <c r="D49" s="42"/>
      <c r="F49" s="43">
        <v>88.52</v>
      </c>
    </row>
    <row r="50" spans="2:6" ht="15.75" thickBot="1" x14ac:dyDescent="0.3">
      <c r="B50" s="41"/>
      <c r="D50" s="42"/>
      <c r="F50" s="43">
        <v>88.06</v>
      </c>
    </row>
    <row r="51" spans="2:6" ht="15.75" thickBot="1" x14ac:dyDescent="0.3">
      <c r="B51" s="41"/>
      <c r="D51" s="42"/>
      <c r="F51" s="43">
        <v>87.9</v>
      </c>
    </row>
    <row r="52" spans="2:6" ht="15.75" thickBot="1" x14ac:dyDescent="0.3">
      <c r="B52" s="41"/>
      <c r="D52" s="42"/>
      <c r="F52" s="43">
        <v>87.6</v>
      </c>
    </row>
    <row r="53" spans="2:6" ht="15.75" thickBot="1" x14ac:dyDescent="0.3">
      <c r="B53" s="41"/>
      <c r="D53" s="42"/>
      <c r="F53" s="43">
        <v>87.25</v>
      </c>
    </row>
    <row r="54" spans="2:6" ht="15.75" thickBot="1" x14ac:dyDescent="0.3">
      <c r="B54" s="41"/>
      <c r="D54" s="42"/>
      <c r="F54" s="43">
        <v>85.94</v>
      </c>
    </row>
    <row r="55" spans="2:6" ht="15.75" thickBot="1" x14ac:dyDescent="0.3">
      <c r="B55" s="41"/>
      <c r="D55" s="42"/>
      <c r="F55" s="43">
        <v>82.7</v>
      </c>
    </row>
    <row r="56" spans="2:6" x14ac:dyDescent="0.25">
      <c r="E56" t="e">
        <f t="shared" ref="E56:F56" si="0">AVERAGE(E3:E55)</f>
        <v>#DIV/0!</v>
      </c>
      <c r="F56">
        <f t="shared" si="0"/>
        <v>93.729230769230767</v>
      </c>
    </row>
  </sheetData>
  <mergeCells count="3">
    <mergeCell ref="B16:B17"/>
    <mergeCell ref="D17:D18"/>
    <mergeCell ref="F26:F2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Сведения о независимой оценке 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Бодруг А.Б.</cp:lastModifiedBy>
  <dcterms:created xsi:type="dcterms:W3CDTF">2016-12-16T08:36:10Z</dcterms:created>
  <dcterms:modified xsi:type="dcterms:W3CDTF">2022-10-21T11:43:52Z</dcterms:modified>
</cp:coreProperties>
</file>